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2\PTW\EN\"/>
    </mc:Choice>
  </mc:AlternateContent>
  <xr:revisionPtr revIDLastSave="0" documentId="13_ncr:1_{9040D308-2718-46FB-BC9B-AC03F0121BCD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5vs2024" sheetId="16" r:id="rId2"/>
    <sheet name="R_PTW NEW 2025vs2024" sheetId="33" r:id="rId3"/>
    <sheet name="R_MC NEW 2025vs2024" sheetId="37" r:id="rId4"/>
    <sheet name="R_MC 2025 rankings" sheetId="41" r:id="rId5"/>
    <sheet name="R_MP NEW 2025vs2024" sheetId="38" r:id="rId6"/>
    <sheet name="R_MP_2025 ranking" sheetId="42" r:id="rId7"/>
    <sheet name="R_PTW USED 2025vs2024" sheetId="34" r:id="rId8"/>
    <sheet name="R_MC&amp;MP structure 2025" sheetId="19" r:id="rId9"/>
  </sheets>
  <definedNames>
    <definedName name="_xlnm._FilterDatabase" localSheetId="4" hidden="1">'R_MC 2025 rankings'!$C$22:$K$153</definedName>
    <definedName name="_xlnm._FilterDatabase" localSheetId="6" hidden="1">'R_MP_2025 ranking'!$C$15:$J$131</definedName>
    <definedName name="_xlnm.Print_Area" localSheetId="4">'R_MC 2025 rankings'!$B$2:$X$67</definedName>
    <definedName name="_xlnm.Print_Area" localSheetId="3">'R_MC NEW 2025vs2024'!$B$1:$R$43</definedName>
    <definedName name="_xlnm.Print_Area" localSheetId="8">'R_MC&amp;MP structure 2025'!$B$1:$O$56</definedName>
    <definedName name="_xlnm.Print_Area" localSheetId="5">'R_MP NEW 2025vs2024'!$B$1:$R$43</definedName>
    <definedName name="_xlnm.Print_Area" localSheetId="6">'R_MP_2025 ranking'!$B$1:$I$14</definedName>
    <definedName name="_xlnm.Print_Area" localSheetId="1">'R_PTW 2025vs2024'!$B$1:$P$39</definedName>
    <definedName name="_xlnm.Print_Area" localSheetId="2">'R_PTW NEW 2025vs2024'!$B$1:$P$39</definedName>
    <definedName name="_xlnm.Print_Area" localSheetId="7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42" l="1"/>
  <c r="O10" i="37"/>
  <c r="F41" i="19"/>
  <c r="C41" i="19"/>
  <c r="H46" i="34"/>
  <c r="E46" i="34"/>
  <c r="D46" i="34"/>
  <c r="C46" i="34"/>
  <c r="O9" i="37"/>
  <c r="O45" i="34"/>
  <c r="O44" i="34"/>
  <c r="O8" i="37"/>
  <c r="O46" i="34"/>
  <c r="L3" i="41"/>
  <c r="T3" i="41"/>
  <c r="F9" i="34"/>
  <c r="F14" i="38"/>
  <c r="F14" i="37"/>
  <c r="F9" i="33"/>
  <c r="C9" i="33"/>
  <c r="C14" i="37" s="1"/>
  <c r="C14" i="38" s="1"/>
  <c r="C9" i="34" s="1"/>
  <c r="D10" i="33"/>
  <c r="D15" i="37"/>
  <c r="D15" i="38"/>
  <c r="D10" i="34"/>
  <c r="C10" i="33"/>
  <c r="C15" i="37"/>
  <c r="C15" i="38"/>
  <c r="C10" i="34" s="1"/>
  <c r="G10" i="33"/>
  <c r="G15" i="37" s="1"/>
  <c r="G15" i="38" s="1"/>
  <c r="G10" i="34" s="1"/>
  <c r="F10" i="33"/>
  <c r="F15" i="37"/>
  <c r="F15" i="38"/>
  <c r="F10" i="34"/>
</calcChain>
</file>

<file path=xl/sharedStrings.xml><?xml version="1.0" encoding="utf-8"?>
<sst xmlns="http://schemas.openxmlformats.org/spreadsheetml/2006/main" count="423" uniqueCount="155">
  <si>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</si>
  <si>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</si>
  <si>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</si>
  <si>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</si>
  <si>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</si>
  <si>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</si>
  <si>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</si>
  <si>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</si>
  <si>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</si>
  <si>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</si>
  <si>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</si>
  <si>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</si>
  <si>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</si>
  <si>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</si>
  <si>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</si>
  <si>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</si>
  <si>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</si>
  <si>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</si>
  <si>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</si>
  <si>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</si>
  <si>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</si>
  <si>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</si>
  <si>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</si>
  <si>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</si>
  <si>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</si>
  <si>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</si>
  <si>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</si>
  <si>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</si>
  <si>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</si>
  <si>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</si>
  <si>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</si>
  <si>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</si>
  <si>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</si>
  <si>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</si>
  <si>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</si>
  <si>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</si>
  <si>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</si>
  <si>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</si>
  <si>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</si>
  <si>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</si>
  <si>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</si>
  <si>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</si>
  <si>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</si>
  <si>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</si>
  <si>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</si>
  <si>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</si>
  <si>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</si>
  <si>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</si>
  <si>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</si>
  <si>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</si>
  <si>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</si>
  <si>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</si>
  <si>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</si>
  <si>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</si>
  <si>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</si>
  <si>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</si>
  <si>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</si>
  <si>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</si>
  <si>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</si>
  <si>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</si>
  <si>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</si>
  <si>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</si>
  <si>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</si>
  <si>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</si>
  <si>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</si>
  <si>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</si>
  <si>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</si>
  <si>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</si>
  <si>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</si>
  <si>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</si>
  <si>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</si>
  <si>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</si>
  <si>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</si>
  <si>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</si>
  <si>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</si>
  <si>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</si>
  <si>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</si>
  <si>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</si>
  <si>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</si>
  <si>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</si>
  <si>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</si>
  <si>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</si>
  <si>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</si>
  <si>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</si>
  <si>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TOTAL 2023</t>
  </si>
  <si>
    <t>USED PTW FIRST REGISTRATIONS IN POLAND in units,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</si>
  <si>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</si>
  <si>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</si>
  <si>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</si>
  <si>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</si>
  <si>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</si>
  <si>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</si>
  <si>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</si>
  <si>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</si>
  <si>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</si>
  <si>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</si>
  <si>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</si>
  <si>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</si>
  <si>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</si>
  <si>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</si>
  <si>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</si>
  <si>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</si>
  <si>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</si>
  <si>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</si>
  <si>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2024
Share %</t>
  </si>
  <si>
    <t>ON-OFF</t>
  </si>
  <si>
    <t>ON-OFF ttl</t>
  </si>
  <si>
    <t>OTHER</t>
  </si>
  <si>
    <t>KYMCO</t>
  </si>
  <si>
    <t>ZNEN</t>
  </si>
  <si>
    <t>SUPER SOCO</t>
  </si>
  <si>
    <t>VIGOROUS</t>
  </si>
  <si>
    <t>FIRST REGISTRATIONS OF PTW, 2025 VS 2024</t>
  </si>
  <si>
    <t>FIRST REGISTRATIONS OF NEW* PTW, 2025 vs 2024</t>
  </si>
  <si>
    <t>FIRST REGISTRATIONS OF NEW* MC, 2025 vs 2024</t>
  </si>
  <si>
    <t>FIRST REGISTRATIONS OF NEW* MP, 2025 vs 2024</t>
  </si>
  <si>
    <t>FIRST REGISTRATIONS OF NEW USED PTW, 2025 VS 2024</t>
  </si>
  <si>
    <t>MC and MP SHARE in TOTAL FIRST REGISTRATIONS, YEAR 2025</t>
  </si>
  <si>
    <t>NEW and USED PTW FIRST REGISTRATIONS IN POLAND in units, 2025</t>
  </si>
  <si>
    <t>TOTAL 2025</t>
  </si>
  <si>
    <t>2025 CHANGE % m/m</t>
  </si>
  <si>
    <t>2025 vs 2024 CHANGE %  y/y</t>
  </si>
  <si>
    <t>NEW PTW FIRST REGISTRATIONS IN POLAND in units, 2025</t>
  </si>
  <si>
    <t>change 2025/2024</t>
  </si>
  <si>
    <t>NEW MC FIRST REGISTRATIONS IN POLAND in units, 2025 vs 2024</t>
  </si>
  <si>
    <t>NEW MP FIRST REGISTRATIONS IN POLAND in units, 2025 vs 2024</t>
  </si>
  <si>
    <t>USED PTW FIRST REGISTRATIONS IN POLAND in units, 2025</t>
  </si>
  <si>
    <t>New* MOPEDS - Top 10 Makes - 2025 YTD</t>
  </si>
  <si>
    <t>New* MOTORCYCLE - Top 10 Makes - 2025 YTD</t>
  </si>
  <si>
    <t>New MOTORCYCLES - makes ranking by DCC - 2025 YTD</t>
  </si>
  <si>
    <t>New MOTORCYCLES - makes ranking by segments - 2025 YTD</t>
  </si>
  <si>
    <t>MC and MP SHARE in TOTAL FIRST REGISTRATIONS, in units, YEAR 2025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</si>
  <si>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</si>
  <si>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</si>
  <si>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</si>
  <si>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</si>
  <si>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</si>
  <si>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</si>
  <si>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</si>
  <si>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</si>
  <si>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</si>
  <si>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AONEW</t>
  </si>
  <si>
    <t>R_PTW 2025vs2024</t>
  </si>
  <si>
    <t>R_PTW NEW 2025vs2024</t>
  </si>
  <si>
    <t>R_MC NEW 2025vs2024</t>
  </si>
  <si>
    <t>R_MC 2025 rankings</t>
  </si>
  <si>
    <t>R_MP NEW 2025vs2024</t>
  </si>
  <si>
    <t>R_MP_2025 ranking</t>
  </si>
  <si>
    <t>R_PTW USED 2025vs2024</t>
  </si>
  <si>
    <t>R_MC&amp;MP structure 2025</t>
  </si>
  <si>
    <t>FEBRUARY</t>
  </si>
  <si>
    <t>JANUARY-FEBRUARY</t>
  </si>
  <si>
    <t>January-February</t>
  </si>
  <si>
    <t>CAOFEN</t>
  </si>
  <si>
    <t>HARLEY-DAVIDSON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</si>
</sst>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46" fillId="24" borderId="28" xfId="54" applyFont="1" applyFill="1" applyBorder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3" fillId="0" borderId="0" xfId="5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2025vs2024'!$C$46:$N$46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JAN-FEB 2025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rankings'!$R$6,'R_MC 2025 rankings'!$R$11,'R_MC 2025 rankings'!$R$16,'R_MC 2025 rankings'!$R$21,'R_MC 2025 rankings'!$R$26,'R_MC 2025 rankings'!$R$31,'R_MC 2025 rankings'!$R$36,'R_MC 2025 rankings'!$R$41,'R_MC 2025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2025 rankings'!$T$10,'R_MC 2025 rankings'!$T$15,'R_MC 2025 rankings'!$T$20,'R_MC 2025 rankings'!$T$25,'R_MC 2025 rankings'!$T$30,'R_MC 2025 rankings'!$T$35,'R_MC 2025 rankings'!$T$40,'R_MC 2025 rankings'!$T$45,'R_MC 2025 rankings'!$T$46)</c:f>
              <c:numCache>
                <c:formatCode>#,##0</c:formatCode>
                <c:ptCount val="9"/>
                <c:pt idx="0">
                  <c:v>718</c:v>
                </c:pt>
                <c:pt idx="1">
                  <c:v>150</c:v>
                </c:pt>
                <c:pt idx="2">
                  <c:v>171</c:v>
                </c:pt>
                <c:pt idx="3">
                  <c:v>793</c:v>
                </c:pt>
                <c:pt idx="4">
                  <c:v>1050</c:v>
                </c:pt>
                <c:pt idx="5">
                  <c:v>185</c:v>
                </c:pt>
                <c:pt idx="6">
                  <c:v>37</c:v>
                </c:pt>
                <c:pt idx="7">
                  <c:v>299</c:v>
                </c:pt>
                <c:pt idx="8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2025vs2024'!$C$10:$N$10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I-II 2024 - 2025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2025vs2024'!$G$16</c:f>
              <c:numCache>
                <c:formatCode>_-* #\ ##0\ _z_ł_-;\-* #\ ##0\ _z_ł_-;_-* "-"??\ _z_ł_-;_-@_-</c:formatCode>
                <c:ptCount val="1"/>
                <c:pt idx="0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2025vs2024'!$O$11</c:f>
              <c:numCache>
                <c:formatCode>#,##0</c:formatCode>
                <c:ptCount val="1"/>
                <c:pt idx="0">
                  <c:v>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I-II 2024 - 2025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11934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12743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I-II 2025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0.88942949070077693</c:v>
                </c:pt>
                <c:pt idx="1">
                  <c:v>0.1105705092992231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2025'!$B$11</c:f>
              <c:strCache>
                <c:ptCount val="1"/>
                <c:pt idx="0">
                  <c:v>USED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2025'!$B$10</c:f>
              <c:strCache>
                <c:ptCount val="1"/>
                <c:pt idx="0">
                  <c:v>NEW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2025'!$B$8</c:f>
              <c:strCache>
                <c:ptCount val="1"/>
                <c:pt idx="0">
                  <c:v>TOTAL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2025'!$B$26</c:f>
              <c:strCache>
                <c:ptCount val="1"/>
                <c:pt idx="0">
                  <c:v>USED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2025'!$B$25</c:f>
              <c:strCache>
                <c:ptCount val="1"/>
                <c:pt idx="0">
                  <c:v>NEW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2025'!$B$23</c:f>
              <c:strCache>
                <c:ptCount val="1"/>
                <c:pt idx="0">
                  <c:v>TOTAL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17338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0.8530395662706195</c:v>
                </c:pt>
                <c:pt idx="1">
                  <c:v>0.14696043372938056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2025vs2024'!$C$46:$N$46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4967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I-II 2025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0.75212187159956478</c:v>
                </c:pt>
                <c:pt idx="1">
                  <c:v>0.24787812840043524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I-II 2024 - 2025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2025vs2024'!$G$16</c:f>
              <c:numCache>
                <c:formatCode>_-* #\ ##0\ _z_ł_-;\-* #\ ##0\ _z_ł_-;_-* "-"??\ _z_ł_-;_-@_-</c:formatCode>
                <c:ptCount val="1"/>
                <c:pt idx="0">
                  <c:v>3926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2025vs2024'!$O$11</c:f>
              <c:numCache>
                <c:formatCode>#,##0</c:formatCode>
                <c:ptCount val="1"/>
                <c:pt idx="0">
                  <c:v>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JAN-FEB 2025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rankings'!$J$6,'R_MC 2025 rankings'!$J$11,'R_MC 2025 rankings'!$J$16,'R_MC 2025 rankings'!$J$21,'R_MC 2025 rankings'!$J$26,'R_MC 2025 rankings'!$J$31,'R_MC 2025 rankings'!$J$36,'R_MC 2025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2025 rankings'!$L$10,'R_MC 2025 rankings'!$L$15,'R_MC 2025 rankings'!$L$20,'R_MC 2025 rankings'!$L$25,'R_MC 2025 rankings'!$L$30,'R_MC 2025 rankings'!$L$35,'R_MC 2025 rankings'!$L$40,'R_MC 2025 rankings'!$L$41)</c:f>
              <c:numCache>
                <c:formatCode>#,##0</c:formatCode>
                <c:ptCount val="8"/>
                <c:pt idx="0">
                  <c:v>1168</c:v>
                </c:pt>
                <c:pt idx="1">
                  <c:v>23</c:v>
                </c:pt>
                <c:pt idx="2">
                  <c:v>664</c:v>
                </c:pt>
                <c:pt idx="3">
                  <c:v>492</c:v>
                </c:pt>
                <c:pt idx="4">
                  <c:v>472</c:v>
                </c:pt>
                <c:pt idx="5">
                  <c:v>598</c:v>
                </c:pt>
                <c:pt idx="6">
                  <c:v>39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0</xdr:rowOff>
    </xdr:from>
    <xdr:to>
      <xdr:col>10</xdr:col>
      <xdr:colOff>9525</xdr:colOff>
      <xdr:row>39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133350</xdr:rowOff>
    </xdr:from>
    <xdr:to>
      <xdr:col>9</xdr:col>
      <xdr:colOff>619125</xdr:colOff>
      <xdr:row>39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08" t="s">
        <v>65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142</v>
      </c>
      <c r="C10" s="152" t="s">
        <v>112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143</v>
      </c>
      <c r="C12" s="153" t="s">
        <v>113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144</v>
      </c>
      <c r="C14" s="153" t="s">
        <v>114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145</v>
      </c>
      <c r="C16" s="154" t="s">
        <v>87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146</v>
      </c>
      <c r="C18" s="152" t="s">
        <v>115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147</v>
      </c>
      <c r="C20" s="150" t="s">
        <v>88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148</v>
      </c>
      <c r="C22" s="152" t="s">
        <v>116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149</v>
      </c>
      <c r="C24" s="152" t="s">
        <v>117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91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4.25">
      <c r="B30" s="207"/>
      <c r="C30" s="207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5vs2024'!A1" display="R_PTW 2025vs2024" xr:uid="{C5880B31-FEDA-404F-A7E2-15DECCAC537C}"/>
    <hyperlink ref="B12" location="'R_PTW NEW 2025vs2024'!A1" display="R_PTW NEW 2025vs2024" xr:uid="{B3262C3D-F75B-4496-9DEB-7EB013A317D5}"/>
    <hyperlink ref="B14" location="'R_MC NEW 2025vs2024'!A1" display="R_MC NEW 2025vs2024" xr:uid="{BED6983B-C683-473E-97ED-02D90053DE17}"/>
    <hyperlink ref="B16" location="'R_MC 2025 rankings'!A1" display="R_MC 2025 rankings" xr:uid="{4A59A9BE-F286-467E-BBE3-8A3389736CDC}"/>
    <hyperlink ref="B18" location="'R_MP NEW 2025vs2024'!A1" display="R_MP NEW 2025vs2024" xr:uid="{50B8AD66-EB28-4B94-91A8-1F57DC2CB986}"/>
    <hyperlink ref="B20" location="'R_MP_2025 ranking'!A1" display="R_MP_2025 ranking" xr:uid="{21B31F5A-EF41-4A47-8874-A83F1EE9D26E}"/>
    <hyperlink ref="B22" location="'R_PTW USED 2025vs2024'!A1" display="R_PTW USED 2025vs2024" xr:uid="{571D59F1-D10A-4987-8873-49E5B78AA0FD}"/>
    <hyperlink ref="B24" location="'R_MC&amp;MP structure 2025'!A1" display="R_MC&amp;MP structure 2025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9" t="s">
        <v>118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85">
        <v>6459</v>
      </c>
      <c r="D3" s="185">
        <v>8331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92">
        <v>14790</v>
      </c>
      <c r="P3" s="8">
        <v>0.8530395662706195</v>
      </c>
    </row>
    <row r="4" spans="2:18" ht="15.75" customHeight="1">
      <c r="B4" s="14" t="s">
        <v>2</v>
      </c>
      <c r="C4" s="188">
        <v>1240</v>
      </c>
      <c r="D4" s="188">
        <v>1308</v>
      </c>
      <c r="E4" s="185"/>
      <c r="F4" s="188"/>
      <c r="G4" s="188"/>
      <c r="H4" s="188"/>
      <c r="I4" s="188"/>
      <c r="J4" s="188"/>
      <c r="K4" s="188"/>
      <c r="L4" s="188"/>
      <c r="M4" s="188"/>
      <c r="N4" s="188"/>
      <c r="O4" s="192">
        <v>2548</v>
      </c>
      <c r="P4" s="8">
        <v>0.14696043372938056</v>
      </c>
    </row>
    <row r="5" spans="2:18">
      <c r="B5" s="18" t="s">
        <v>119</v>
      </c>
      <c r="C5" s="190">
        <v>7699</v>
      </c>
      <c r="D5" s="190">
        <v>9639</v>
      </c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3">
        <v>17338</v>
      </c>
      <c r="P5" s="8">
        <v>1</v>
      </c>
    </row>
    <row r="6" spans="2:18" ht="15.75" customHeight="1">
      <c r="B6" s="20" t="s">
        <v>120</v>
      </c>
      <c r="C6" s="194">
        <v>-0.10403817060398002</v>
      </c>
      <c r="D6" s="194">
        <v>0.2519807767242499</v>
      </c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>
        <v>0</v>
      </c>
    </row>
    <row r="7" spans="2:18" ht="15.75" customHeight="1">
      <c r="B7" s="22" t="s">
        <v>121</v>
      </c>
      <c r="C7" s="23">
        <v>0.1688173675421285</v>
      </c>
      <c r="D7" s="23">
        <v>-6.5445026178010512E-2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4">
        <v>2.5856458197739851E-2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1" t="s">
        <v>5</v>
      </c>
      <c r="C9" s="212" t="s">
        <v>150</v>
      </c>
      <c r="D9" s="212"/>
      <c r="E9" s="213" t="s">
        <v>30</v>
      </c>
      <c r="F9" s="214" t="s">
        <v>151</v>
      </c>
      <c r="G9" s="214"/>
      <c r="H9" s="213" t="s">
        <v>30</v>
      </c>
      <c r="O9" s="3"/>
    </row>
    <row r="10" spans="2:18" ht="26.25" customHeight="1">
      <c r="B10" s="211"/>
      <c r="C10" s="27">
        <v>2025</v>
      </c>
      <c r="D10" s="27">
        <v>2024</v>
      </c>
      <c r="E10" s="213"/>
      <c r="F10" s="27">
        <v>2025</v>
      </c>
      <c r="G10" s="27">
        <v>2024</v>
      </c>
      <c r="H10" s="213"/>
      <c r="I10" s="4"/>
      <c r="O10" s="3"/>
    </row>
    <row r="11" spans="2:18" ht="18.75" customHeight="1">
      <c r="B11" s="28" t="s">
        <v>22</v>
      </c>
      <c r="C11" s="195">
        <v>8331</v>
      </c>
      <c r="D11" s="195">
        <v>8701</v>
      </c>
      <c r="E11" s="196">
        <v>-4.2523847833582318E-2</v>
      </c>
      <c r="F11" s="195">
        <v>14790</v>
      </c>
      <c r="G11" s="197">
        <v>14220</v>
      </c>
      <c r="H11" s="196">
        <v>4.0084388185654074E-2</v>
      </c>
      <c r="I11" s="4"/>
      <c r="O11" s="3"/>
    </row>
    <row r="12" spans="2:18" ht="18.75" customHeight="1">
      <c r="B12" s="29" t="s">
        <v>23</v>
      </c>
      <c r="C12" s="198">
        <v>1308</v>
      </c>
      <c r="D12" s="198">
        <v>1613</v>
      </c>
      <c r="E12" s="199">
        <v>-0.18908865468071911</v>
      </c>
      <c r="F12" s="198">
        <v>2548</v>
      </c>
      <c r="G12" s="200">
        <v>2681</v>
      </c>
      <c r="H12" s="199">
        <v>-4.9608355091383838E-2</v>
      </c>
      <c r="O12" s="3"/>
      <c r="R12" s="9"/>
    </row>
    <row r="13" spans="2:18" ht="19.5" customHeight="1">
      <c r="B13" s="30" t="s">
        <v>4</v>
      </c>
      <c r="C13" s="201">
        <v>9639</v>
      </c>
      <c r="D13" s="201">
        <v>10314</v>
      </c>
      <c r="E13" s="202">
        <v>-6.5445026178010512E-2</v>
      </c>
      <c r="F13" s="201">
        <v>17338</v>
      </c>
      <c r="G13" s="201">
        <v>16901</v>
      </c>
      <c r="H13" s="202">
        <v>2.5856458197739851E-2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92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5519</v>
      </c>
      <c r="D44" s="185">
        <v>8701</v>
      </c>
      <c r="E44" s="185">
        <v>12731</v>
      </c>
      <c r="F44" s="185">
        <v>15739</v>
      </c>
      <c r="G44" s="185">
        <v>14119</v>
      </c>
      <c r="H44" s="185">
        <v>13039</v>
      </c>
      <c r="I44" s="185">
        <v>13676</v>
      </c>
      <c r="J44" s="185">
        <v>11069</v>
      </c>
      <c r="K44" s="185">
        <v>9105</v>
      </c>
      <c r="L44" s="185">
        <v>8079</v>
      </c>
      <c r="M44" s="185">
        <v>5701</v>
      </c>
      <c r="N44" s="185">
        <v>7511</v>
      </c>
      <c r="O44" s="192">
        <v>124989</v>
      </c>
    </row>
    <row r="45" spans="2:15">
      <c r="B45" s="14" t="s">
        <v>2</v>
      </c>
      <c r="C45" s="188">
        <v>1068</v>
      </c>
      <c r="D45" s="188">
        <v>1613</v>
      </c>
      <c r="E45" s="185">
        <v>2328</v>
      </c>
      <c r="F45" s="188">
        <v>3129</v>
      </c>
      <c r="G45" s="188">
        <v>3171</v>
      </c>
      <c r="H45" s="188">
        <v>3219</v>
      </c>
      <c r="I45" s="188">
        <v>3445</v>
      </c>
      <c r="J45" s="188">
        <v>3070</v>
      </c>
      <c r="K45" s="188">
        <v>2513</v>
      </c>
      <c r="L45" s="188">
        <v>2000</v>
      </c>
      <c r="M45" s="188">
        <v>1265</v>
      </c>
      <c r="N45" s="188">
        <v>1082</v>
      </c>
      <c r="O45" s="192">
        <v>27903</v>
      </c>
    </row>
    <row r="46" spans="2:15">
      <c r="B46" s="18" t="s">
        <v>93</v>
      </c>
      <c r="C46" s="190">
        <v>6587</v>
      </c>
      <c r="D46" s="190">
        <v>10314</v>
      </c>
      <c r="E46" s="190">
        <v>15059</v>
      </c>
      <c r="F46" s="190">
        <v>18868</v>
      </c>
      <c r="G46" s="190">
        <v>17290</v>
      </c>
      <c r="H46" s="190">
        <v>16258</v>
      </c>
      <c r="I46" s="190">
        <v>17121</v>
      </c>
      <c r="J46" s="190">
        <v>14139</v>
      </c>
      <c r="K46" s="190">
        <v>11618</v>
      </c>
      <c r="L46" s="190">
        <v>10079</v>
      </c>
      <c r="M46" s="190">
        <v>6966</v>
      </c>
      <c r="N46" s="190">
        <v>8593</v>
      </c>
      <c r="O46" s="193">
        <v>152892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122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</row>
    <row r="3" spans="2:35" ht="15.75" customHeight="1">
      <c r="B3" s="36" t="s">
        <v>3</v>
      </c>
      <c r="C3" s="185">
        <v>1250</v>
      </c>
      <c r="D3" s="185">
        <v>2206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92">
        <v>3456</v>
      </c>
      <c r="P3" s="8">
        <v>0.75212187159956478</v>
      </c>
    </row>
    <row r="4" spans="2:35" ht="15.75" customHeight="1">
      <c r="B4" s="36" t="s">
        <v>2</v>
      </c>
      <c r="C4" s="188">
        <v>553</v>
      </c>
      <c r="D4" s="188">
        <v>586</v>
      </c>
      <c r="E4" s="185"/>
      <c r="F4" s="188"/>
      <c r="G4" s="188"/>
      <c r="H4" s="188"/>
      <c r="I4" s="188"/>
      <c r="J4" s="188"/>
      <c r="K4" s="188"/>
      <c r="L4" s="188"/>
      <c r="M4" s="188"/>
      <c r="N4" s="188"/>
      <c r="O4" s="192">
        <v>1139</v>
      </c>
      <c r="P4" s="8">
        <v>0.24787812840043524</v>
      </c>
    </row>
    <row r="5" spans="2:35">
      <c r="B5" s="37" t="s">
        <v>119</v>
      </c>
      <c r="C5" s="190">
        <v>1803</v>
      </c>
      <c r="D5" s="190">
        <v>2792</v>
      </c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3">
        <v>4595</v>
      </c>
      <c r="P5" s="8">
        <v>1</v>
      </c>
    </row>
    <row r="6" spans="2:35" ht="15.75" customHeight="1">
      <c r="B6" s="38" t="s">
        <v>120</v>
      </c>
      <c r="C6" s="194">
        <v>-0.54400606980273136</v>
      </c>
      <c r="D6" s="194">
        <v>0.54853022739877977</v>
      </c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21"/>
    </row>
    <row r="7" spans="2:35" ht="15.75" customHeight="1">
      <c r="B7" s="39" t="s">
        <v>121</v>
      </c>
      <c r="C7" s="23">
        <v>1.5202702702702631E-2</v>
      </c>
      <c r="D7" s="23">
        <v>-0.12503917267314324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4">
        <v>-7.4894302395812407E-2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1" t="s">
        <v>5</v>
      </c>
      <c r="C9" s="215" t="str">
        <f>'R_PTW 2025vs2024'!C9:D9</f>
        <v>FEBRUARY</v>
      </c>
      <c r="D9" s="215"/>
      <c r="E9" s="216" t="s">
        <v>30</v>
      </c>
      <c r="F9" s="217" t="str">
        <f>'R_PTW 2025vs2024'!F9:G9</f>
        <v>JANUARY-FEBRUARY</v>
      </c>
      <c r="G9" s="215"/>
      <c r="H9" s="216" t="s">
        <v>30</v>
      </c>
      <c r="O9" s="3"/>
    </row>
    <row r="10" spans="2:35" ht="26.25" customHeight="1">
      <c r="B10" s="211"/>
      <c r="C10" s="27">
        <f>'R_PTW 2025vs2024'!C10</f>
        <v>2025</v>
      </c>
      <c r="D10" s="27">
        <f>'R_PTW 2025vs2024'!D10</f>
        <v>2024</v>
      </c>
      <c r="E10" s="216"/>
      <c r="F10" s="27">
        <f>'R_PTW 2025vs2024'!F10</f>
        <v>2025</v>
      </c>
      <c r="G10" s="27">
        <f>'R_PTW 2025vs2024'!G10</f>
        <v>2024</v>
      </c>
      <c r="H10" s="216"/>
      <c r="I10" s="4"/>
      <c r="O10" s="3"/>
    </row>
    <row r="11" spans="2:35" ht="19.5" customHeight="1">
      <c r="B11" s="15" t="s">
        <v>22</v>
      </c>
      <c r="C11" s="195">
        <v>2206</v>
      </c>
      <c r="D11" s="195">
        <v>2531</v>
      </c>
      <c r="E11" s="196">
        <v>-0.12840774397471355</v>
      </c>
      <c r="F11" s="195">
        <v>3456</v>
      </c>
      <c r="G11" s="197">
        <v>3926</v>
      </c>
      <c r="H11" s="196">
        <v>-0.11971472236372893</v>
      </c>
      <c r="I11" s="4"/>
      <c r="O11" s="3"/>
      <c r="AI11" s="8"/>
    </row>
    <row r="12" spans="2:35" ht="19.5" customHeight="1">
      <c r="B12" s="17" t="s">
        <v>23</v>
      </c>
      <c r="C12" s="198">
        <v>586</v>
      </c>
      <c r="D12" s="198">
        <v>660</v>
      </c>
      <c r="E12" s="199">
        <v>-0.11212121212121207</v>
      </c>
      <c r="F12" s="198">
        <v>1139</v>
      </c>
      <c r="G12" s="200">
        <v>1041</v>
      </c>
      <c r="H12" s="199">
        <v>9.4140249759846251E-2</v>
      </c>
      <c r="O12" s="3"/>
      <c r="R12" s="9"/>
      <c r="AI12" s="8"/>
    </row>
    <row r="13" spans="2:35" ht="19.5" customHeight="1">
      <c r="B13" s="42" t="s">
        <v>4</v>
      </c>
      <c r="C13" s="201">
        <v>2792</v>
      </c>
      <c r="D13" s="201">
        <v>3191</v>
      </c>
      <c r="E13" s="202">
        <v>-0.12503917267314324</v>
      </c>
      <c r="F13" s="201">
        <v>4595</v>
      </c>
      <c r="G13" s="201">
        <v>4967</v>
      </c>
      <c r="H13" s="202">
        <v>-7.4894302395812407E-2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96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1395</v>
      </c>
      <c r="D44" s="184">
        <v>2531</v>
      </c>
      <c r="E44" s="184">
        <v>4265</v>
      </c>
      <c r="F44" s="184">
        <v>5272</v>
      </c>
      <c r="G44" s="184">
        <v>4488</v>
      </c>
      <c r="H44" s="184">
        <v>4236</v>
      </c>
      <c r="I44" s="184">
        <v>4380</v>
      </c>
      <c r="J44" s="184">
        <v>3618</v>
      </c>
      <c r="K44" s="185">
        <v>2632</v>
      </c>
      <c r="L44" s="184">
        <v>2097</v>
      </c>
      <c r="M44" s="184">
        <v>1482</v>
      </c>
      <c r="N44" s="184">
        <v>3413</v>
      </c>
      <c r="O44" s="186">
        <v>39809</v>
      </c>
    </row>
    <row r="45" spans="2:15">
      <c r="B45" s="36" t="s">
        <v>2</v>
      </c>
      <c r="C45" s="187">
        <v>381</v>
      </c>
      <c r="D45" s="187">
        <v>660</v>
      </c>
      <c r="E45" s="187">
        <v>1134</v>
      </c>
      <c r="F45" s="187">
        <v>1545</v>
      </c>
      <c r="G45" s="187">
        <v>1609</v>
      </c>
      <c r="H45" s="187">
        <v>1648</v>
      </c>
      <c r="I45" s="187">
        <v>1808</v>
      </c>
      <c r="J45" s="187">
        <v>1593</v>
      </c>
      <c r="K45" s="188">
        <v>1244</v>
      </c>
      <c r="L45" s="187">
        <v>1010</v>
      </c>
      <c r="M45" s="187">
        <v>569</v>
      </c>
      <c r="N45" s="187">
        <v>541</v>
      </c>
      <c r="O45" s="186">
        <v>13742</v>
      </c>
    </row>
    <row r="46" spans="2:15">
      <c r="B46" s="37" t="s">
        <v>93</v>
      </c>
      <c r="C46" s="189">
        <v>1776</v>
      </c>
      <c r="D46" s="189">
        <v>3191</v>
      </c>
      <c r="E46" s="189">
        <v>5399</v>
      </c>
      <c r="F46" s="189">
        <v>6817</v>
      </c>
      <c r="G46" s="189">
        <v>6097</v>
      </c>
      <c r="H46" s="189">
        <v>5884</v>
      </c>
      <c r="I46" s="189">
        <v>6188</v>
      </c>
      <c r="J46" s="189">
        <v>5211</v>
      </c>
      <c r="K46" s="190">
        <v>3876</v>
      </c>
      <c r="L46" s="189">
        <v>3107</v>
      </c>
      <c r="M46" s="189">
        <v>2051</v>
      </c>
      <c r="N46" s="189">
        <v>3954</v>
      </c>
      <c r="O46" s="191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3"/>
  <sheetViews>
    <sheetView showGridLines="0" zoomScale="80" zoomScaleNormal="8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18" t="s">
        <v>124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 s="9" customFormat="1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f t="shared" ref="O8" si="0">SUM(C8:N8)</f>
        <v>23910</v>
      </c>
      <c r="P8" s="54"/>
    </row>
    <row r="9" spans="2:19" s="9" customFormat="1">
      <c r="B9" s="55">
        <v>2023</v>
      </c>
      <c r="C9" s="180">
        <v>1126</v>
      </c>
      <c r="D9" s="180">
        <v>1524</v>
      </c>
      <c r="E9" s="180">
        <v>3134</v>
      </c>
      <c r="F9" s="180">
        <v>3577</v>
      </c>
      <c r="G9" s="180">
        <v>3620</v>
      </c>
      <c r="H9" s="180">
        <v>3442</v>
      </c>
      <c r="I9" s="180">
        <v>2949</v>
      </c>
      <c r="J9" s="180">
        <v>2567</v>
      </c>
      <c r="K9" s="180">
        <v>2080</v>
      </c>
      <c r="L9" s="180">
        <v>1658</v>
      </c>
      <c r="M9" s="180">
        <v>1126</v>
      </c>
      <c r="N9" s="180">
        <v>953</v>
      </c>
      <c r="O9" s="181">
        <f t="shared" ref="O9:O10" si="1">SUM(C9:N9)</f>
        <v>27756</v>
      </c>
      <c r="P9" s="54"/>
    </row>
    <row r="10" spans="2:19" s="9" customFormat="1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f t="shared" si="1"/>
        <v>39809</v>
      </c>
      <c r="P10" s="54"/>
    </row>
    <row r="11" spans="2:19">
      <c r="B11" s="56">
        <v>2025</v>
      </c>
      <c r="C11" s="182">
        <v>1250</v>
      </c>
      <c r="D11" s="182">
        <v>2206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3">
        <v>3456</v>
      </c>
      <c r="P11" s="4"/>
      <c r="S11" s="9"/>
    </row>
    <row r="12" spans="2:19">
      <c r="B12" s="55" t="s">
        <v>123</v>
      </c>
      <c r="C12" s="57">
        <v>-0.10394265232974909</v>
      </c>
      <c r="D12" s="57">
        <v>-0.12840774397471355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>
        <v>-0.11971472236372893</v>
      </c>
    </row>
    <row r="13" spans="2:19">
      <c r="C13" s="58"/>
      <c r="D13" s="58"/>
      <c r="E13" s="58"/>
      <c r="F13" s="58"/>
      <c r="G13" s="58"/>
      <c r="H13" s="58"/>
      <c r="I13" s="58"/>
      <c r="J13" s="59"/>
      <c r="K13" s="59"/>
      <c r="L13" s="59"/>
      <c r="M13" s="59"/>
      <c r="N13" s="59"/>
      <c r="O13" s="58"/>
    </row>
    <row r="14" spans="2:19" ht="24" customHeight="1">
      <c r="B14" s="220" t="s">
        <v>5</v>
      </c>
      <c r="C14" s="221" t="str">
        <f>'R_PTW NEW 2025vs2024'!C9:D9</f>
        <v>FEBRUARY</v>
      </c>
      <c r="D14" s="221"/>
      <c r="E14" s="222" t="s">
        <v>30</v>
      </c>
      <c r="F14" s="223" t="str">
        <f>'R_PTW 2025vs2024'!F9:G9</f>
        <v>JANUARY-FEBRUARY</v>
      </c>
      <c r="G14" s="221"/>
      <c r="H14" s="222" t="s">
        <v>30</v>
      </c>
      <c r="I14" s="58"/>
      <c r="J14" s="59"/>
      <c r="K14" s="59"/>
      <c r="L14" s="59"/>
      <c r="M14" s="59"/>
      <c r="N14" s="59"/>
      <c r="O14" s="58"/>
    </row>
    <row r="15" spans="2:19" ht="21" customHeight="1">
      <c r="B15" s="220"/>
      <c r="C15" s="60">
        <f>'R_PTW NEW 2025vs2024'!C10</f>
        <v>2025</v>
      </c>
      <c r="D15" s="60">
        <f>'R_PTW NEW 2025vs2024'!D10</f>
        <v>2024</v>
      </c>
      <c r="E15" s="222"/>
      <c r="F15" s="60">
        <f>'R_PTW NEW 2025vs2024'!F10</f>
        <v>2025</v>
      </c>
      <c r="G15" s="60">
        <f>'R_PTW NEW 2025vs2024'!G10</f>
        <v>2024</v>
      </c>
      <c r="H15" s="222"/>
      <c r="I15" s="58"/>
      <c r="J15" s="59"/>
      <c r="K15" s="59"/>
      <c r="L15" s="59"/>
      <c r="M15" s="59"/>
      <c r="N15" s="59"/>
      <c r="O15" s="58"/>
    </row>
    <row r="16" spans="2:19" ht="19.5" customHeight="1">
      <c r="B16" s="61" t="s">
        <v>34</v>
      </c>
      <c r="C16" s="62">
        <v>2206</v>
      </c>
      <c r="D16" s="62">
        <v>2531</v>
      </c>
      <c r="E16" s="63">
        <v>-0.12840774397471355</v>
      </c>
      <c r="F16" s="62">
        <v>3456</v>
      </c>
      <c r="G16" s="61">
        <v>3926</v>
      </c>
      <c r="H16" s="63">
        <v>-0.11971472236372893</v>
      </c>
      <c r="I16" s="58"/>
      <c r="J16" s="59"/>
      <c r="K16" s="59"/>
      <c r="L16" s="59"/>
      <c r="M16" s="59"/>
      <c r="N16" s="59"/>
      <c r="O16" s="58"/>
    </row>
    <row r="17" spans="2:15">
      <c r="B17" s="64"/>
      <c r="C17" s="65"/>
      <c r="D17" s="64"/>
      <c r="E17" s="66"/>
      <c r="F17" s="58"/>
      <c r="G17" s="58"/>
      <c r="H17" s="58"/>
      <c r="I17" s="58"/>
      <c r="J17" s="59"/>
      <c r="K17" s="59"/>
      <c r="L17" s="59"/>
      <c r="M17" s="59"/>
      <c r="N17" s="59"/>
      <c r="O17" s="58"/>
    </row>
    <row r="42" spans="2:15">
      <c r="B42" s="2" t="s">
        <v>66</v>
      </c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67">
        <v>316</v>
      </c>
      <c r="D49" s="68">
        <v>531</v>
      </c>
      <c r="E49" s="68">
        <v>826</v>
      </c>
      <c r="F49" s="68">
        <v>728</v>
      </c>
      <c r="G49" s="68">
        <v>677</v>
      </c>
      <c r="H49" s="68">
        <v>632</v>
      </c>
      <c r="I49" s="68">
        <v>583</v>
      </c>
      <c r="J49" s="68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4" t="e">
        <v>#DIV/0!</v>
      </c>
    </row>
    <row r="51" spans="2:16" hidden="1">
      <c r="B51" t="s">
        <v>32</v>
      </c>
      <c r="C51" s="67">
        <v>171</v>
      </c>
      <c r="D51" s="68">
        <v>277</v>
      </c>
      <c r="E51" s="68">
        <v>688</v>
      </c>
      <c r="F51" s="68">
        <v>849</v>
      </c>
      <c r="G51" s="68"/>
      <c r="H51" s="68"/>
      <c r="I51" s="68"/>
      <c r="J51" s="68"/>
      <c r="O51">
        <v>1985</v>
      </c>
    </row>
    <row r="52" spans="2:16" hidden="1">
      <c r="C52" s="8">
        <v>0.70954356846473032</v>
      </c>
      <c r="D52" s="8">
        <v>0.9264214046822743</v>
      </c>
      <c r="E52" s="8">
        <v>0.71443406022845279</v>
      </c>
      <c r="F52" s="8">
        <v>0.57326130992572588</v>
      </c>
      <c r="G52" s="8">
        <v>0</v>
      </c>
      <c r="H52" s="8">
        <v>0</v>
      </c>
      <c r="I52" s="8" t="e">
        <v>#DIV/0!</v>
      </c>
      <c r="J52" s="8" t="e">
        <v>#DIV/0!</v>
      </c>
      <c r="K52" s="8" t="e">
        <v>#DIV/0!</v>
      </c>
      <c r="L52" s="8" t="e">
        <v>#DIV/0!</v>
      </c>
      <c r="M52" s="8" t="e">
        <v>#DIV/0!</v>
      </c>
      <c r="N52" s="8" t="e">
        <v>#DIV/0!</v>
      </c>
      <c r="O52" s="8">
        <v>0.35541629364368843</v>
      </c>
      <c r="P52" s="8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8.42578125" style="7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24" t="s">
        <v>128</v>
      </c>
      <c r="C2" s="224"/>
      <c r="D2" s="224"/>
      <c r="E2" s="224"/>
      <c r="F2" s="224"/>
      <c r="G2" s="224"/>
      <c r="H2" s="224"/>
      <c r="I2" s="69"/>
      <c r="J2" s="225" t="s">
        <v>129</v>
      </c>
      <c r="K2" s="225"/>
      <c r="L2" s="225"/>
      <c r="M2" s="225"/>
      <c r="N2" s="225"/>
      <c r="O2" s="225"/>
      <c r="P2" s="225"/>
      <c r="R2" s="225" t="s">
        <v>130</v>
      </c>
      <c r="S2" s="225"/>
      <c r="T2" s="225"/>
      <c r="U2" s="225"/>
      <c r="V2" s="225"/>
      <c r="W2" s="225"/>
      <c r="X2" s="225"/>
    </row>
    <row r="3" spans="2:24" ht="15" customHeight="1">
      <c r="B3" s="226" t="s">
        <v>49</v>
      </c>
      <c r="C3" s="227" t="s">
        <v>50</v>
      </c>
      <c r="D3" s="227" t="s">
        <v>152</v>
      </c>
      <c r="E3" s="227"/>
      <c r="F3" s="227"/>
      <c r="G3" s="227"/>
      <c r="H3" s="227"/>
      <c r="I3" s="69"/>
      <c r="J3" s="226" t="s">
        <v>51</v>
      </c>
      <c r="K3" s="227" t="s">
        <v>50</v>
      </c>
      <c r="L3" s="227" t="str">
        <f>D3</f>
        <v>January-February</v>
      </c>
      <c r="M3" s="227"/>
      <c r="N3" s="227"/>
      <c r="O3" s="227"/>
      <c r="P3" s="227"/>
      <c r="R3" s="226" t="s">
        <v>42</v>
      </c>
      <c r="S3" s="227" t="s">
        <v>50</v>
      </c>
      <c r="T3" s="227" t="str">
        <f>L3</f>
        <v>January-February</v>
      </c>
      <c r="U3" s="227"/>
      <c r="V3" s="227"/>
      <c r="W3" s="227"/>
      <c r="X3" s="227"/>
    </row>
    <row r="4" spans="2:24" ht="15" customHeight="1">
      <c r="B4" s="226"/>
      <c r="C4" s="227"/>
      <c r="D4" s="70">
        <v>2025</v>
      </c>
      <c r="E4" s="70" t="s">
        <v>52</v>
      </c>
      <c r="F4" s="70">
        <v>2024</v>
      </c>
      <c r="G4" s="70" t="s">
        <v>52</v>
      </c>
      <c r="H4" s="70" t="s">
        <v>53</v>
      </c>
      <c r="I4" s="71"/>
      <c r="J4" s="226"/>
      <c r="K4" s="227"/>
      <c r="L4" s="227">
        <v>2025</v>
      </c>
      <c r="M4" s="227">
        <v>2024</v>
      </c>
      <c r="N4" s="228" t="s">
        <v>54</v>
      </c>
      <c r="O4" s="228" t="s">
        <v>140</v>
      </c>
      <c r="P4" s="228" t="s">
        <v>104</v>
      </c>
      <c r="R4" s="226"/>
      <c r="S4" s="227"/>
      <c r="T4" s="227">
        <v>2025</v>
      </c>
      <c r="U4" s="227">
        <v>2024</v>
      </c>
      <c r="V4" s="228" t="s">
        <v>54</v>
      </c>
      <c r="W4" s="228" t="s">
        <v>140</v>
      </c>
      <c r="X4" s="228" t="s">
        <v>104</v>
      </c>
    </row>
    <row r="5" spans="2:24" ht="12.75" customHeight="1">
      <c r="B5" s="159">
        <v>1</v>
      </c>
      <c r="C5" s="160" t="s">
        <v>25</v>
      </c>
      <c r="D5" s="161">
        <v>1028</v>
      </c>
      <c r="E5" s="72">
        <v>0.29745370370370372</v>
      </c>
      <c r="F5" s="161">
        <v>902</v>
      </c>
      <c r="G5" s="72">
        <v>0.22975038206826287</v>
      </c>
      <c r="H5" s="72">
        <v>0.13968957871396892</v>
      </c>
      <c r="J5" s="226"/>
      <c r="K5" s="227"/>
      <c r="L5" s="227"/>
      <c r="M5" s="227"/>
      <c r="N5" s="229"/>
      <c r="O5" s="229"/>
      <c r="P5" s="229"/>
      <c r="R5" s="226"/>
      <c r="S5" s="227"/>
      <c r="T5" s="227"/>
      <c r="U5" s="227"/>
      <c r="V5" s="229"/>
      <c r="W5" s="229"/>
      <c r="X5" s="229"/>
    </row>
    <row r="6" spans="2:24" ht="15">
      <c r="B6" s="162">
        <v>2</v>
      </c>
      <c r="C6" s="163" t="s">
        <v>24</v>
      </c>
      <c r="D6" s="164">
        <v>413</v>
      </c>
      <c r="E6" s="74">
        <v>0.11950231481481481</v>
      </c>
      <c r="F6" s="164">
        <v>382</v>
      </c>
      <c r="G6" s="74">
        <v>9.7300050942435046E-2</v>
      </c>
      <c r="H6" s="74">
        <v>8.1151832460732987E-2</v>
      </c>
      <c r="J6" s="75" t="s">
        <v>68</v>
      </c>
      <c r="K6" s="167" t="s">
        <v>25</v>
      </c>
      <c r="L6" s="203">
        <v>346</v>
      </c>
      <c r="M6" s="203">
        <v>252</v>
      </c>
      <c r="N6" s="76">
        <v>0.37301587301587302</v>
      </c>
      <c r="O6" s="77"/>
      <c r="P6" s="78"/>
      <c r="R6" s="75" t="s">
        <v>43</v>
      </c>
      <c r="S6" s="167" t="s">
        <v>25</v>
      </c>
      <c r="T6" s="203">
        <v>375</v>
      </c>
      <c r="U6" s="203">
        <v>248</v>
      </c>
      <c r="V6" s="76">
        <v>0.51209677419354849</v>
      </c>
      <c r="W6" s="77"/>
      <c r="X6" s="78"/>
    </row>
    <row r="7" spans="2:24" ht="15">
      <c r="B7" s="159">
        <v>3</v>
      </c>
      <c r="C7" s="160" t="s">
        <v>0</v>
      </c>
      <c r="D7" s="161">
        <v>289</v>
      </c>
      <c r="E7" s="72">
        <v>8.3622685185185189E-2</v>
      </c>
      <c r="F7" s="161">
        <v>456</v>
      </c>
      <c r="G7" s="72">
        <v>0.11614875191034131</v>
      </c>
      <c r="H7" s="72">
        <v>-0.36622807017543857</v>
      </c>
      <c r="J7" s="75"/>
      <c r="K7" s="168" t="s">
        <v>24</v>
      </c>
      <c r="L7" s="204">
        <v>173</v>
      </c>
      <c r="M7" s="204">
        <v>150</v>
      </c>
      <c r="N7" s="79">
        <v>0.15333333333333332</v>
      </c>
      <c r="O7" s="80"/>
      <c r="P7" s="81"/>
      <c r="R7" s="75"/>
      <c r="S7" s="168" t="s">
        <v>24</v>
      </c>
      <c r="T7" s="204">
        <v>112</v>
      </c>
      <c r="U7" s="204">
        <v>123</v>
      </c>
      <c r="V7" s="79">
        <v>-8.9430894308943132E-2</v>
      </c>
      <c r="W7" s="80"/>
      <c r="X7" s="81"/>
    </row>
    <row r="8" spans="2:24" ht="15">
      <c r="B8" s="162">
        <v>4</v>
      </c>
      <c r="C8" s="163" t="s">
        <v>77</v>
      </c>
      <c r="D8" s="164">
        <v>199</v>
      </c>
      <c r="E8" s="74">
        <v>5.7581018518518517E-2</v>
      </c>
      <c r="F8" s="164">
        <v>200</v>
      </c>
      <c r="G8" s="74">
        <v>5.0942435048395317E-2</v>
      </c>
      <c r="H8" s="74">
        <v>-5.0000000000000044E-3</v>
      </c>
      <c r="J8" s="75"/>
      <c r="K8" s="167" t="s">
        <v>41</v>
      </c>
      <c r="L8" s="203">
        <v>131</v>
      </c>
      <c r="M8" s="203">
        <v>81</v>
      </c>
      <c r="N8" s="76">
        <v>0.61728395061728403</v>
      </c>
      <c r="O8" s="80"/>
      <c r="P8" s="81"/>
      <c r="R8" s="75"/>
      <c r="S8" s="167" t="s">
        <v>73</v>
      </c>
      <c r="T8" s="203">
        <v>57</v>
      </c>
      <c r="U8" s="203">
        <v>63</v>
      </c>
      <c r="V8" s="76">
        <v>-9.5238095238095233E-2</v>
      </c>
      <c r="W8" s="80"/>
      <c r="X8" s="81"/>
    </row>
    <row r="9" spans="2:24">
      <c r="B9" s="159">
        <v>5</v>
      </c>
      <c r="C9" s="160" t="s">
        <v>139</v>
      </c>
      <c r="D9" s="161">
        <v>148</v>
      </c>
      <c r="E9" s="72">
        <v>4.2824074074074077E-2</v>
      </c>
      <c r="F9" s="161">
        <v>8</v>
      </c>
      <c r="G9" s="72">
        <v>2.0376974019358125E-3</v>
      </c>
      <c r="H9" s="72">
        <v>17.5</v>
      </c>
      <c r="J9" s="75"/>
      <c r="K9" s="82" t="s">
        <v>90</v>
      </c>
      <c r="L9" s="83">
        <v>518</v>
      </c>
      <c r="M9" s="83">
        <v>671</v>
      </c>
      <c r="N9" s="79">
        <v>-0.22801788375558862</v>
      </c>
      <c r="O9" s="84"/>
      <c r="P9" s="85"/>
      <c r="R9" s="75"/>
      <c r="S9" s="82" t="s">
        <v>90</v>
      </c>
      <c r="T9" s="83">
        <v>174</v>
      </c>
      <c r="U9" s="83">
        <v>238</v>
      </c>
      <c r="V9" s="79">
        <v>-0.26890756302521013</v>
      </c>
      <c r="W9" s="84"/>
      <c r="X9" s="85"/>
    </row>
    <row r="10" spans="2:24">
      <c r="B10" s="162">
        <v>6</v>
      </c>
      <c r="C10" s="163" t="s">
        <v>41</v>
      </c>
      <c r="D10" s="164">
        <v>137</v>
      </c>
      <c r="E10" s="74">
        <v>3.9641203703703706E-2</v>
      </c>
      <c r="F10" s="164">
        <v>120</v>
      </c>
      <c r="G10" s="74">
        <v>3.0565461029037188E-2</v>
      </c>
      <c r="H10" s="74">
        <v>0.14166666666666661</v>
      </c>
      <c r="J10" s="86" t="s">
        <v>68</v>
      </c>
      <c r="K10" s="87"/>
      <c r="L10" s="169">
        <v>1168</v>
      </c>
      <c r="M10" s="169">
        <v>1154</v>
      </c>
      <c r="N10" s="170">
        <v>1.21317157712304E-2</v>
      </c>
      <c r="O10" s="88">
        <v>0.33796296296296297</v>
      </c>
      <c r="P10" s="88">
        <v>0.29393785022924096</v>
      </c>
      <c r="R10" s="86" t="s">
        <v>58</v>
      </c>
      <c r="S10" s="87"/>
      <c r="T10" s="169">
        <v>718</v>
      </c>
      <c r="U10" s="169">
        <v>672</v>
      </c>
      <c r="V10" s="170">
        <v>6.8452380952380931E-2</v>
      </c>
      <c r="W10" s="88">
        <v>0.20775462962962962</v>
      </c>
      <c r="X10" s="88">
        <v>0.17116658176260827</v>
      </c>
    </row>
    <row r="11" spans="2:24" ht="15">
      <c r="B11" s="159">
        <v>7</v>
      </c>
      <c r="C11" s="160" t="s">
        <v>27</v>
      </c>
      <c r="D11" s="161">
        <v>120</v>
      </c>
      <c r="E11" s="72">
        <v>3.4722222222222224E-2</v>
      </c>
      <c r="F11" s="161">
        <v>192</v>
      </c>
      <c r="G11" s="72">
        <v>4.8904737646459501E-2</v>
      </c>
      <c r="H11" s="72">
        <v>-0.375</v>
      </c>
      <c r="J11" s="75" t="s">
        <v>69</v>
      </c>
      <c r="K11" s="205" t="s">
        <v>41</v>
      </c>
      <c r="L11" s="203">
        <v>6</v>
      </c>
      <c r="M11" s="203">
        <v>38</v>
      </c>
      <c r="N11" s="76">
        <v>-0.84210526315789469</v>
      </c>
      <c r="O11" s="77"/>
      <c r="P11" s="78"/>
      <c r="R11" s="75" t="s">
        <v>44</v>
      </c>
      <c r="S11" s="205" t="s">
        <v>25</v>
      </c>
      <c r="T11" s="203">
        <v>26</v>
      </c>
      <c r="U11" s="203">
        <v>57</v>
      </c>
      <c r="V11" s="76">
        <v>-0.54385964912280704</v>
      </c>
      <c r="W11" s="77"/>
      <c r="X11" s="78"/>
    </row>
    <row r="12" spans="2:24" ht="15">
      <c r="B12" s="162">
        <v>8</v>
      </c>
      <c r="C12" s="163" t="s">
        <v>28</v>
      </c>
      <c r="D12" s="164">
        <v>108</v>
      </c>
      <c r="E12" s="74">
        <v>3.125E-2</v>
      </c>
      <c r="F12" s="164">
        <v>105</v>
      </c>
      <c r="G12" s="74">
        <v>2.6744778400407541E-2</v>
      </c>
      <c r="H12" s="74">
        <v>2.857142857142847E-2</v>
      </c>
      <c r="J12" s="75"/>
      <c r="K12" s="206" t="s">
        <v>28</v>
      </c>
      <c r="L12" s="204">
        <v>6</v>
      </c>
      <c r="M12" s="204">
        <v>1</v>
      </c>
      <c r="N12" s="79">
        <v>5</v>
      </c>
      <c r="O12" s="80"/>
      <c r="P12" s="81"/>
      <c r="R12" s="75"/>
      <c r="S12" s="206" t="s">
        <v>26</v>
      </c>
      <c r="T12" s="204">
        <v>23</v>
      </c>
      <c r="U12" s="204">
        <v>40</v>
      </c>
      <c r="V12" s="79">
        <v>-0.42500000000000004</v>
      </c>
      <c r="W12" s="80"/>
      <c r="X12" s="81"/>
    </row>
    <row r="13" spans="2:24" ht="15">
      <c r="B13" s="159">
        <v>9</v>
      </c>
      <c r="C13" s="160" t="s">
        <v>29</v>
      </c>
      <c r="D13" s="161">
        <v>96</v>
      </c>
      <c r="E13" s="72">
        <v>2.7777777777777776E-2</v>
      </c>
      <c r="F13" s="161">
        <v>160</v>
      </c>
      <c r="G13" s="72">
        <v>4.0753948038716251E-2</v>
      </c>
      <c r="H13" s="72">
        <v>-0.4</v>
      </c>
      <c r="J13" s="75"/>
      <c r="K13" s="205" t="s">
        <v>29</v>
      </c>
      <c r="L13" s="203">
        <v>5</v>
      </c>
      <c r="M13" s="203">
        <v>22</v>
      </c>
      <c r="N13" s="76">
        <v>-0.77272727272727271</v>
      </c>
      <c r="O13" s="80"/>
      <c r="P13" s="81"/>
      <c r="R13" s="75"/>
      <c r="S13" s="205" t="s">
        <v>154</v>
      </c>
      <c r="T13" s="203">
        <v>20</v>
      </c>
      <c r="U13" s="203">
        <v>53</v>
      </c>
      <c r="V13" s="76">
        <v>-0.62264150943396224</v>
      </c>
      <c r="W13" s="80"/>
      <c r="X13" s="81"/>
    </row>
    <row r="14" spans="2:24">
      <c r="B14" s="162">
        <v>10</v>
      </c>
      <c r="C14" s="163" t="s">
        <v>26</v>
      </c>
      <c r="D14" s="164">
        <v>94</v>
      </c>
      <c r="E14" s="74">
        <v>2.7199074074074073E-2</v>
      </c>
      <c r="F14" s="164">
        <v>161</v>
      </c>
      <c r="G14" s="74">
        <v>4.1008660213958228E-2</v>
      </c>
      <c r="H14" s="74">
        <v>-0.41614906832298137</v>
      </c>
      <c r="J14" s="75"/>
      <c r="K14" s="82" t="s">
        <v>90</v>
      </c>
      <c r="L14" s="83">
        <v>6</v>
      </c>
      <c r="M14" s="83">
        <v>26</v>
      </c>
      <c r="N14" s="79">
        <v>-0.76923076923076916</v>
      </c>
      <c r="O14" s="84"/>
      <c r="P14" s="85"/>
      <c r="R14" s="75"/>
      <c r="S14" s="82" t="s">
        <v>90</v>
      </c>
      <c r="T14" s="83">
        <v>81</v>
      </c>
      <c r="U14" s="83">
        <v>77</v>
      </c>
      <c r="V14" s="79">
        <v>5.1948051948051965E-2</v>
      </c>
      <c r="W14" s="84"/>
      <c r="X14" s="85"/>
    </row>
    <row r="15" spans="2:24">
      <c r="B15" s="232" t="s">
        <v>56</v>
      </c>
      <c r="C15" s="232"/>
      <c r="D15" s="89">
        <v>2632</v>
      </c>
      <c r="E15" s="90">
        <v>0.76157407407407407</v>
      </c>
      <c r="F15" s="89">
        <v>2686</v>
      </c>
      <c r="G15" s="90">
        <v>0.68415690269994911</v>
      </c>
      <c r="H15" s="91">
        <v>-2.010424422933732E-2</v>
      </c>
      <c r="J15" s="86" t="s">
        <v>69</v>
      </c>
      <c r="K15" s="87"/>
      <c r="L15" s="169">
        <v>23</v>
      </c>
      <c r="M15" s="169">
        <v>87</v>
      </c>
      <c r="N15" s="170">
        <v>-0.73563218390804597</v>
      </c>
      <c r="O15" s="88">
        <v>6.6550925925925927E-3</v>
      </c>
      <c r="P15" s="88">
        <v>2.215995924605196E-2</v>
      </c>
      <c r="R15" s="86" t="s">
        <v>59</v>
      </c>
      <c r="S15" s="87"/>
      <c r="T15" s="169">
        <v>150</v>
      </c>
      <c r="U15" s="169">
        <v>227</v>
      </c>
      <c r="V15" s="170">
        <v>-0.33920704845814975</v>
      </c>
      <c r="W15" s="88">
        <v>4.3402777777777776E-2</v>
      </c>
      <c r="X15" s="88">
        <v>5.7819663779928678E-2</v>
      </c>
    </row>
    <row r="16" spans="2:24" ht="15">
      <c r="B16" s="232" t="s">
        <v>57</v>
      </c>
      <c r="C16" s="232"/>
      <c r="D16" s="89">
        <v>824</v>
      </c>
      <c r="E16" s="90">
        <v>0.23842592592592593</v>
      </c>
      <c r="F16" s="89">
        <v>1240</v>
      </c>
      <c r="G16" s="90">
        <v>0.31584309730005095</v>
      </c>
      <c r="H16" s="91">
        <v>-0.3354838709677419</v>
      </c>
      <c r="J16" s="75" t="s">
        <v>70</v>
      </c>
      <c r="K16" s="167" t="s">
        <v>25</v>
      </c>
      <c r="L16" s="203">
        <v>190</v>
      </c>
      <c r="M16" s="203">
        <v>272</v>
      </c>
      <c r="N16" s="76">
        <v>-0.30147058823529416</v>
      </c>
      <c r="O16" s="77"/>
      <c r="P16" s="78"/>
      <c r="R16" s="75" t="s">
        <v>48</v>
      </c>
      <c r="S16" s="205" t="s">
        <v>25</v>
      </c>
      <c r="T16" s="203">
        <v>50</v>
      </c>
      <c r="U16" s="203">
        <v>92</v>
      </c>
      <c r="V16" s="76">
        <v>-0.45652173913043481</v>
      </c>
      <c r="W16" s="77"/>
      <c r="X16" s="78"/>
    </row>
    <row r="17" spans="2:24" ht="15">
      <c r="B17" s="233" t="s">
        <v>55</v>
      </c>
      <c r="C17" s="233"/>
      <c r="D17" s="165">
        <v>3456</v>
      </c>
      <c r="E17" s="92">
        <v>1</v>
      </c>
      <c r="F17" s="165">
        <v>3926</v>
      </c>
      <c r="G17" s="92">
        <v>1</v>
      </c>
      <c r="H17" s="166">
        <v>-0.11971472236372893</v>
      </c>
      <c r="J17" s="75"/>
      <c r="K17" s="168" t="s">
        <v>139</v>
      </c>
      <c r="L17" s="204">
        <v>142</v>
      </c>
      <c r="M17" s="204"/>
      <c r="N17" s="79"/>
      <c r="O17" s="80"/>
      <c r="P17" s="81"/>
      <c r="R17" s="75"/>
      <c r="S17" s="206" t="s">
        <v>29</v>
      </c>
      <c r="T17" s="204">
        <v>38</v>
      </c>
      <c r="U17" s="204">
        <v>72</v>
      </c>
      <c r="V17" s="79">
        <v>-0.47222222222222221</v>
      </c>
      <c r="W17" s="80"/>
      <c r="X17" s="81"/>
    </row>
    <row r="18" spans="2:24" ht="15">
      <c r="B18" s="234" t="s">
        <v>66</v>
      </c>
      <c r="C18" s="234"/>
      <c r="D18" s="234"/>
      <c r="E18" s="234"/>
      <c r="F18" s="234"/>
      <c r="G18" s="234"/>
      <c r="H18" s="234"/>
      <c r="J18" s="75"/>
      <c r="K18" s="167" t="s">
        <v>29</v>
      </c>
      <c r="L18" s="203">
        <v>49</v>
      </c>
      <c r="M18" s="203">
        <v>61</v>
      </c>
      <c r="N18" s="76">
        <v>-0.19672131147540983</v>
      </c>
      <c r="O18" s="80"/>
      <c r="P18" s="81"/>
      <c r="R18" s="75"/>
      <c r="S18" s="205" t="s">
        <v>89</v>
      </c>
      <c r="T18" s="203">
        <v>16</v>
      </c>
      <c r="U18" s="203">
        <v>12</v>
      </c>
      <c r="V18" s="76">
        <v>0.33333333333333326</v>
      </c>
      <c r="W18" s="80"/>
      <c r="X18" s="81"/>
    </row>
    <row r="19" spans="2:24">
      <c r="B19" s="231" t="s">
        <v>39</v>
      </c>
      <c r="C19" s="231"/>
      <c r="D19" s="231"/>
      <c r="E19" s="231"/>
      <c r="F19" s="231"/>
      <c r="G19" s="231"/>
      <c r="H19" s="231"/>
      <c r="J19" s="75"/>
      <c r="K19" s="82" t="s">
        <v>90</v>
      </c>
      <c r="L19" s="83">
        <v>283</v>
      </c>
      <c r="M19" s="83">
        <v>286</v>
      </c>
      <c r="N19" s="79">
        <v>-1.0489510489510523E-2</v>
      </c>
      <c r="O19" s="84"/>
      <c r="P19" s="85"/>
      <c r="R19" s="75"/>
      <c r="S19" s="82" t="s">
        <v>90</v>
      </c>
      <c r="T19" s="83">
        <v>67</v>
      </c>
      <c r="U19" s="83">
        <v>191</v>
      </c>
      <c r="V19" s="79">
        <v>-0.64921465968586389</v>
      </c>
      <c r="W19" s="84"/>
      <c r="X19" s="85"/>
    </row>
    <row r="20" spans="2:24">
      <c r="B20" s="231"/>
      <c r="C20" s="231"/>
      <c r="D20" s="231"/>
      <c r="E20" s="231"/>
      <c r="F20" s="231"/>
      <c r="G20" s="231"/>
      <c r="H20" s="231"/>
      <c r="J20" s="86" t="s">
        <v>70</v>
      </c>
      <c r="K20" s="87"/>
      <c r="L20" s="169">
        <v>664</v>
      </c>
      <c r="M20" s="169">
        <v>619</v>
      </c>
      <c r="N20" s="170">
        <v>7.2697899838449098E-2</v>
      </c>
      <c r="O20" s="88">
        <v>0.19212962962962962</v>
      </c>
      <c r="P20" s="88">
        <v>0.15766683647478349</v>
      </c>
      <c r="R20" s="86" t="s">
        <v>63</v>
      </c>
      <c r="S20" s="86"/>
      <c r="T20" s="169">
        <v>171</v>
      </c>
      <c r="U20" s="169">
        <v>367</v>
      </c>
      <c r="V20" s="170">
        <v>-0.5340599455040872</v>
      </c>
      <c r="W20" s="88">
        <v>4.9479166666666664E-2</v>
      </c>
      <c r="X20" s="88">
        <v>9.3479368313805405E-2</v>
      </c>
    </row>
    <row r="21" spans="2:24" ht="12.75" customHeight="1">
      <c r="J21" s="75" t="s">
        <v>71</v>
      </c>
      <c r="K21" s="205" t="s">
        <v>25</v>
      </c>
      <c r="L21" s="203">
        <v>205</v>
      </c>
      <c r="M21" s="203">
        <v>85</v>
      </c>
      <c r="N21" s="76">
        <v>1.4117647058823528</v>
      </c>
      <c r="O21" s="77"/>
      <c r="P21" s="78"/>
      <c r="R21" s="75" t="s">
        <v>105</v>
      </c>
      <c r="S21" s="205" t="s">
        <v>0</v>
      </c>
      <c r="T21" s="203">
        <v>174</v>
      </c>
      <c r="U21" s="203">
        <v>278</v>
      </c>
      <c r="V21" s="76">
        <v>-0.37410071942446044</v>
      </c>
      <c r="W21" s="77"/>
      <c r="X21" s="78"/>
    </row>
    <row r="22" spans="2:24" ht="15">
      <c r="J22" s="75"/>
      <c r="K22" s="206" t="s">
        <v>24</v>
      </c>
      <c r="L22" s="204">
        <v>128</v>
      </c>
      <c r="M22" s="204">
        <v>142</v>
      </c>
      <c r="N22" s="79">
        <v>-9.8591549295774628E-2</v>
      </c>
      <c r="O22" s="80"/>
      <c r="P22" s="81"/>
      <c r="R22" s="75"/>
      <c r="S22" s="206" t="s">
        <v>139</v>
      </c>
      <c r="T22" s="204">
        <v>147</v>
      </c>
      <c r="U22" s="204"/>
      <c r="V22" s="79"/>
      <c r="W22" s="80"/>
      <c r="X22" s="81"/>
    </row>
    <row r="23" spans="2:24" ht="15">
      <c r="B23" s="93"/>
      <c r="C23" s="93"/>
      <c r="D23" s="93"/>
      <c r="E23" s="93"/>
      <c r="F23" s="93"/>
      <c r="G23" s="93"/>
      <c r="H23" s="93"/>
      <c r="J23" s="75"/>
      <c r="K23" s="205" t="s">
        <v>28</v>
      </c>
      <c r="L23" s="203">
        <v>48</v>
      </c>
      <c r="M23" s="203">
        <v>49</v>
      </c>
      <c r="N23" s="76">
        <v>-2.0408163265306145E-2</v>
      </c>
      <c r="O23" s="80"/>
      <c r="P23" s="81"/>
      <c r="R23" s="75"/>
      <c r="S23" s="205" t="s">
        <v>25</v>
      </c>
      <c r="T23" s="203">
        <v>125</v>
      </c>
      <c r="U23" s="203">
        <v>235</v>
      </c>
      <c r="V23" s="76">
        <v>-0.46808510638297873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90</v>
      </c>
      <c r="L24" s="83">
        <v>111</v>
      </c>
      <c r="M24" s="83">
        <v>374</v>
      </c>
      <c r="N24" s="79">
        <v>-0.70320855614973254</v>
      </c>
      <c r="O24" s="84"/>
      <c r="P24" s="85"/>
      <c r="R24" s="75"/>
      <c r="S24" s="82" t="s">
        <v>90</v>
      </c>
      <c r="T24" s="83">
        <v>347</v>
      </c>
      <c r="U24" s="83">
        <v>688</v>
      </c>
      <c r="V24" s="79">
        <v>-0.49563953488372092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71</v>
      </c>
      <c r="K25" s="87"/>
      <c r="L25" s="169">
        <v>492</v>
      </c>
      <c r="M25" s="169">
        <v>650</v>
      </c>
      <c r="N25" s="170">
        <v>-0.24307692307692308</v>
      </c>
      <c r="O25" s="88">
        <v>0.1423611111111111</v>
      </c>
      <c r="P25" s="88">
        <v>0.16556291390728478</v>
      </c>
      <c r="R25" s="86" t="s">
        <v>106</v>
      </c>
      <c r="S25" s="87"/>
      <c r="T25" s="169">
        <v>793</v>
      </c>
      <c r="U25" s="169">
        <v>1201</v>
      </c>
      <c r="V25" s="170">
        <v>-0.33971690258118237</v>
      </c>
      <c r="W25" s="88">
        <v>0.22945601851851852</v>
      </c>
      <c r="X25" s="88">
        <v>0.30590932246561386</v>
      </c>
    </row>
    <row r="26" spans="2:24" ht="15">
      <c r="B26" s="93"/>
      <c r="C26" s="93"/>
      <c r="D26" s="93"/>
      <c r="E26" s="93"/>
      <c r="F26" s="93"/>
      <c r="G26" s="93"/>
      <c r="H26" s="93"/>
      <c r="J26" s="75" t="s">
        <v>79</v>
      </c>
      <c r="K26" s="167" t="s">
        <v>25</v>
      </c>
      <c r="L26" s="203">
        <v>96</v>
      </c>
      <c r="M26" s="203">
        <v>107</v>
      </c>
      <c r="N26" s="76">
        <v>-0.10280373831775702</v>
      </c>
      <c r="O26" s="77"/>
      <c r="P26" s="78"/>
      <c r="R26" s="75" t="s">
        <v>45</v>
      </c>
      <c r="S26" s="205" t="s">
        <v>25</v>
      </c>
      <c r="T26" s="203">
        <v>294</v>
      </c>
      <c r="U26" s="203">
        <v>170</v>
      </c>
      <c r="V26" s="76">
        <v>0.72941176470588243</v>
      </c>
      <c r="W26" s="77"/>
      <c r="X26" s="78"/>
    </row>
    <row r="27" spans="2:24" ht="15">
      <c r="B27" s="93"/>
      <c r="C27" s="93"/>
      <c r="D27" s="93"/>
      <c r="E27" s="93"/>
      <c r="F27" s="93"/>
      <c r="G27" s="93"/>
      <c r="H27" s="93"/>
      <c r="J27" s="75"/>
      <c r="K27" s="168" t="s">
        <v>0</v>
      </c>
      <c r="L27" s="204">
        <v>86</v>
      </c>
      <c r="M27" s="204">
        <v>154</v>
      </c>
      <c r="N27" s="79">
        <v>-0.44155844155844159</v>
      </c>
      <c r="O27" s="80"/>
      <c r="P27" s="81"/>
      <c r="R27" s="75"/>
      <c r="S27" s="206" t="s">
        <v>24</v>
      </c>
      <c r="T27" s="204">
        <v>180</v>
      </c>
      <c r="U27" s="204">
        <v>113</v>
      </c>
      <c r="V27" s="79">
        <v>0.59292035398230092</v>
      </c>
      <c r="W27" s="80"/>
      <c r="X27" s="81"/>
    </row>
    <row r="28" spans="2:24" ht="15">
      <c r="B28" s="93"/>
      <c r="C28" s="93"/>
      <c r="D28" s="93"/>
      <c r="E28" s="93"/>
      <c r="F28" s="93"/>
      <c r="G28" s="93"/>
      <c r="H28" s="93"/>
      <c r="J28" s="75"/>
      <c r="K28" s="167" t="s">
        <v>24</v>
      </c>
      <c r="L28" s="203">
        <v>80</v>
      </c>
      <c r="M28" s="203">
        <v>60</v>
      </c>
      <c r="N28" s="76">
        <v>0.33333333333333326</v>
      </c>
      <c r="O28" s="80"/>
      <c r="P28" s="81"/>
      <c r="R28" s="75"/>
      <c r="S28" s="205" t="s">
        <v>77</v>
      </c>
      <c r="T28" s="203">
        <v>114</v>
      </c>
      <c r="U28" s="203">
        <v>85</v>
      </c>
      <c r="V28" s="76">
        <v>0.34117647058823519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90</v>
      </c>
      <c r="L29" s="83">
        <v>210</v>
      </c>
      <c r="M29" s="83">
        <v>269</v>
      </c>
      <c r="N29" s="79">
        <v>-0.2193308550185874</v>
      </c>
      <c r="O29" s="84"/>
      <c r="P29" s="85"/>
      <c r="R29" s="75"/>
      <c r="S29" s="82" t="s">
        <v>90</v>
      </c>
      <c r="T29" s="83">
        <v>462</v>
      </c>
      <c r="U29" s="83">
        <v>539</v>
      </c>
      <c r="V29" s="79">
        <v>-0.1428571428571429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79</v>
      </c>
      <c r="K30" s="86"/>
      <c r="L30" s="169">
        <v>472</v>
      </c>
      <c r="M30" s="169">
        <v>590</v>
      </c>
      <c r="N30" s="170">
        <v>-0.19999999999999996</v>
      </c>
      <c r="O30" s="88">
        <v>0.13657407407407407</v>
      </c>
      <c r="P30" s="88">
        <v>0.15028018339276616</v>
      </c>
      <c r="R30" s="86" t="s">
        <v>60</v>
      </c>
      <c r="S30" s="87"/>
      <c r="T30" s="169">
        <v>1050</v>
      </c>
      <c r="U30" s="169">
        <v>907</v>
      </c>
      <c r="V30" s="170">
        <v>0.1576626240352812</v>
      </c>
      <c r="W30" s="88">
        <v>0.30381944444444442</v>
      </c>
      <c r="X30" s="88">
        <v>0.23102394294447273</v>
      </c>
    </row>
    <row r="31" spans="2:24" ht="15">
      <c r="B31" s="93"/>
      <c r="C31" s="93"/>
      <c r="D31" s="93"/>
      <c r="E31" s="93"/>
      <c r="F31" s="93"/>
      <c r="G31" s="93"/>
      <c r="H31" s="93"/>
      <c r="J31" s="75" t="s">
        <v>78</v>
      </c>
      <c r="K31" s="167" t="s">
        <v>25</v>
      </c>
      <c r="L31" s="203">
        <v>190</v>
      </c>
      <c r="M31" s="203">
        <v>185</v>
      </c>
      <c r="N31" s="76">
        <v>2.7027027027026973E-2</v>
      </c>
      <c r="O31" s="77"/>
      <c r="P31" s="78"/>
      <c r="R31" s="75" t="s">
        <v>46</v>
      </c>
      <c r="S31" s="205" t="s">
        <v>25</v>
      </c>
      <c r="T31" s="203">
        <v>62</v>
      </c>
      <c r="U31" s="203">
        <v>30</v>
      </c>
      <c r="V31" s="76">
        <v>1.0666666666666669</v>
      </c>
      <c r="W31" s="77"/>
      <c r="X31" s="78"/>
    </row>
    <row r="32" spans="2:24" ht="15">
      <c r="B32" s="93"/>
      <c r="C32" s="93"/>
      <c r="D32" s="93"/>
      <c r="E32" s="93"/>
      <c r="F32" s="93"/>
      <c r="G32" s="93"/>
      <c r="H32" s="93"/>
      <c r="J32" s="75"/>
      <c r="K32" s="168" t="s">
        <v>0</v>
      </c>
      <c r="L32" s="204">
        <v>173</v>
      </c>
      <c r="M32" s="204">
        <v>269</v>
      </c>
      <c r="N32" s="79">
        <v>-0.35687732342007439</v>
      </c>
      <c r="O32" s="80"/>
      <c r="P32" s="81"/>
      <c r="R32" s="75"/>
      <c r="S32" s="206" t="s">
        <v>24</v>
      </c>
      <c r="T32" s="204">
        <v>45</v>
      </c>
      <c r="U32" s="204">
        <v>20</v>
      </c>
      <c r="V32" s="79">
        <v>1.25</v>
      </c>
      <c r="W32" s="80"/>
      <c r="X32" s="81"/>
    </row>
    <row r="33" spans="2:24" ht="15">
      <c r="B33" s="93"/>
      <c r="C33" s="93"/>
      <c r="D33" s="93"/>
      <c r="E33" s="93"/>
      <c r="F33" s="93"/>
      <c r="G33" s="93"/>
      <c r="H33" s="93"/>
      <c r="J33" s="75"/>
      <c r="K33" s="167" t="s">
        <v>77</v>
      </c>
      <c r="L33" s="203">
        <v>75</v>
      </c>
      <c r="M33" s="203">
        <v>67</v>
      </c>
      <c r="N33" s="76">
        <v>0.11940298507462677</v>
      </c>
      <c r="O33" s="80"/>
      <c r="P33" s="81"/>
      <c r="R33" s="75"/>
      <c r="S33" s="205" t="s">
        <v>28</v>
      </c>
      <c r="T33" s="203">
        <v>27</v>
      </c>
      <c r="U33" s="203">
        <v>19</v>
      </c>
      <c r="V33" s="76">
        <v>0.42105263157894735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90</v>
      </c>
      <c r="L34" s="83">
        <v>160</v>
      </c>
      <c r="M34" s="83">
        <v>270</v>
      </c>
      <c r="N34" s="79">
        <v>-0.40740740740740744</v>
      </c>
      <c r="O34" s="84"/>
      <c r="P34" s="85"/>
      <c r="R34" s="75"/>
      <c r="S34" s="82" t="s">
        <v>90</v>
      </c>
      <c r="T34" s="83">
        <v>51</v>
      </c>
      <c r="U34" s="83">
        <v>55</v>
      </c>
      <c r="V34" s="79">
        <v>-7.2727272727272751E-2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80</v>
      </c>
      <c r="K35" s="86"/>
      <c r="L35" s="169">
        <v>598</v>
      </c>
      <c r="M35" s="169">
        <v>791</v>
      </c>
      <c r="N35" s="170">
        <v>-0.24399494310998737</v>
      </c>
      <c r="O35" s="88">
        <v>0.17303240740740741</v>
      </c>
      <c r="P35" s="88">
        <v>0.20147733061640347</v>
      </c>
      <c r="R35" s="86" t="s">
        <v>61</v>
      </c>
      <c r="S35" s="87"/>
      <c r="T35" s="169">
        <v>185</v>
      </c>
      <c r="U35" s="169">
        <v>124</v>
      </c>
      <c r="V35" s="170">
        <v>0.49193548387096775</v>
      </c>
      <c r="W35" s="88">
        <v>5.3530092592592594E-2</v>
      </c>
      <c r="X35" s="88">
        <v>3.1584309730005096E-2</v>
      </c>
    </row>
    <row r="36" spans="2:24" ht="15">
      <c r="B36" s="93"/>
      <c r="C36" s="93"/>
      <c r="D36" s="93"/>
      <c r="E36" s="93"/>
      <c r="F36" s="93"/>
      <c r="G36" s="93"/>
      <c r="H36" s="93"/>
      <c r="J36" s="75" t="s">
        <v>67</v>
      </c>
      <c r="K36" s="167" t="s">
        <v>89</v>
      </c>
      <c r="L36" s="203">
        <v>16</v>
      </c>
      <c r="M36" s="203">
        <v>12</v>
      </c>
      <c r="N36" s="76">
        <v>0.33333333333333326</v>
      </c>
      <c r="O36" s="77"/>
      <c r="P36" s="78"/>
      <c r="R36" s="75" t="s">
        <v>75</v>
      </c>
      <c r="S36" s="205" t="s">
        <v>27</v>
      </c>
      <c r="T36" s="203">
        <v>16</v>
      </c>
      <c r="U36" s="203">
        <v>31</v>
      </c>
      <c r="V36" s="76">
        <v>-0.4838709677419355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110</v>
      </c>
      <c r="L37" s="204">
        <v>5</v>
      </c>
      <c r="M37" s="204">
        <v>2</v>
      </c>
      <c r="N37" s="79">
        <v>1.5</v>
      </c>
      <c r="O37" s="80"/>
      <c r="P37" s="81"/>
      <c r="R37" s="75"/>
      <c r="S37" s="206" t="s">
        <v>28</v>
      </c>
      <c r="T37" s="204">
        <v>15</v>
      </c>
      <c r="U37" s="204">
        <v>9</v>
      </c>
      <c r="V37" s="79">
        <v>0.66666666666666674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153</v>
      </c>
      <c r="L38" s="203">
        <v>3</v>
      </c>
      <c r="M38" s="203"/>
      <c r="N38" s="76"/>
      <c r="O38" s="80"/>
      <c r="P38" s="81"/>
      <c r="R38" s="75"/>
      <c r="S38" s="205" t="s">
        <v>29</v>
      </c>
      <c r="T38" s="203">
        <v>4</v>
      </c>
      <c r="U38" s="203">
        <v>6</v>
      </c>
      <c r="V38" s="76">
        <v>-0.33333333333333337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90</v>
      </c>
      <c r="L39" s="83">
        <v>15</v>
      </c>
      <c r="M39" s="83">
        <v>21</v>
      </c>
      <c r="N39" s="79">
        <v>-0.2857142857142857</v>
      </c>
      <c r="O39" s="84"/>
      <c r="P39" s="85"/>
      <c r="R39" s="75"/>
      <c r="S39" s="82" t="s">
        <v>90</v>
      </c>
      <c r="T39" s="83">
        <v>2</v>
      </c>
      <c r="U39" s="83">
        <v>9</v>
      </c>
      <c r="V39" s="76">
        <v>-0.77777777777777779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67</v>
      </c>
      <c r="K40" s="147"/>
      <c r="L40" s="169">
        <v>39</v>
      </c>
      <c r="M40" s="169">
        <v>35</v>
      </c>
      <c r="N40" s="170">
        <v>0.11428571428571432</v>
      </c>
      <c r="O40" s="88">
        <v>1.1284722222222222E-2</v>
      </c>
      <c r="P40" s="88">
        <v>8.9149261334691803E-3</v>
      </c>
      <c r="R40" s="86" t="s">
        <v>76</v>
      </c>
      <c r="S40" s="87"/>
      <c r="T40" s="169">
        <v>37</v>
      </c>
      <c r="U40" s="169">
        <v>55</v>
      </c>
      <c r="V40" s="170">
        <v>-0.32727272727272727</v>
      </c>
      <c r="W40" s="88">
        <v>1.0706018518518519E-2</v>
      </c>
      <c r="X40" s="88">
        <v>1.4009169638308712E-2</v>
      </c>
    </row>
    <row r="41" spans="2:24" ht="15">
      <c r="B41" s="93"/>
      <c r="C41" s="93"/>
      <c r="D41" s="93"/>
      <c r="E41" s="93"/>
      <c r="F41" s="93"/>
      <c r="G41" s="93"/>
      <c r="H41" s="93"/>
      <c r="J41" s="95" t="s">
        <v>81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25</v>
      </c>
      <c r="T41" s="203">
        <v>94</v>
      </c>
      <c r="U41" s="203">
        <v>69</v>
      </c>
      <c r="V41" s="76">
        <v>0.3623188405797102</v>
      </c>
      <c r="W41" s="77"/>
      <c r="X41" s="78"/>
    </row>
    <row r="42" spans="2:24" ht="15">
      <c r="B42" s="93"/>
      <c r="C42" s="93"/>
      <c r="D42" s="93"/>
      <c r="E42" s="93"/>
      <c r="F42" s="93"/>
      <c r="G42" s="93"/>
      <c r="H42" s="93"/>
      <c r="J42" s="230" t="s">
        <v>55</v>
      </c>
      <c r="K42" s="230"/>
      <c r="L42" s="165">
        <v>3456</v>
      </c>
      <c r="M42" s="165">
        <v>3926</v>
      </c>
      <c r="N42" s="96">
        <v>-0.11971472236372893</v>
      </c>
      <c r="O42" s="97">
        <v>1</v>
      </c>
      <c r="P42" s="97">
        <v>1</v>
      </c>
      <c r="R42" s="75"/>
      <c r="S42" s="206" t="s">
        <v>0</v>
      </c>
      <c r="T42" s="204">
        <v>57</v>
      </c>
      <c r="U42" s="204">
        <v>64</v>
      </c>
      <c r="V42" s="79">
        <v>-0.109375</v>
      </c>
      <c r="W42" s="80"/>
      <c r="X42" s="81"/>
    </row>
    <row r="43" spans="2:24" ht="15">
      <c r="B43" s="93"/>
      <c r="C43" s="93"/>
      <c r="D43" s="93"/>
      <c r="E43" s="93"/>
      <c r="F43" s="93"/>
      <c r="G43" s="93"/>
      <c r="H43" s="93"/>
      <c r="R43" s="75"/>
      <c r="S43" s="205" t="s">
        <v>24</v>
      </c>
      <c r="T43" s="203">
        <v>36</v>
      </c>
      <c r="U43" s="203">
        <v>49</v>
      </c>
      <c r="V43" s="76">
        <v>-0.26530612244897955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90</v>
      </c>
      <c r="T44" s="83">
        <v>112</v>
      </c>
      <c r="U44" s="83">
        <v>158</v>
      </c>
      <c r="V44" s="79">
        <v>-0.29113924050632911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299</v>
      </c>
      <c r="U45" s="169">
        <v>340</v>
      </c>
      <c r="V45" s="170">
        <v>-0.12058823529411766</v>
      </c>
      <c r="W45" s="88">
        <v>8.6516203703703706E-2</v>
      </c>
      <c r="X45" s="88">
        <v>8.6602139582272031E-2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107</v>
      </c>
      <c r="S46" s="95"/>
      <c r="T46" s="171">
        <v>53</v>
      </c>
      <c r="U46" s="171">
        <v>33</v>
      </c>
      <c r="V46" s="172">
        <v>0.60606060606060597</v>
      </c>
      <c r="W46" s="96">
        <v>1.5335648148148149E-2</v>
      </c>
      <c r="X46" s="96">
        <v>8.4055017829852263E-3</v>
      </c>
    </row>
    <row r="47" spans="2:24">
      <c r="B47" s="93"/>
      <c r="C47" s="93"/>
      <c r="D47" s="93"/>
      <c r="E47" s="93"/>
      <c r="F47" s="93"/>
      <c r="G47" s="93"/>
      <c r="H47" s="93"/>
      <c r="R47" s="230" t="s">
        <v>55</v>
      </c>
      <c r="S47" s="230"/>
      <c r="T47" s="165">
        <v>3456</v>
      </c>
      <c r="U47" s="165">
        <v>3926</v>
      </c>
      <c r="V47" s="172">
        <v>-0.11971472236372893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3"/>
  <sheetViews>
    <sheetView showGridLines="0" zoomScale="90" zoomScaleNormal="90" workbookViewId="0"/>
  </sheetViews>
  <sheetFormatPr defaultRowHeight="12.75"/>
  <cols>
    <col min="1" max="1" width="2.42578125" customWidth="1"/>
    <col min="2" max="2" width="18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18" t="s">
        <v>125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>
      <c r="B11" s="102">
        <v>2025</v>
      </c>
      <c r="C11" s="178">
        <v>553</v>
      </c>
      <c r="D11" s="178">
        <v>586</v>
      </c>
      <c r="E11" s="178"/>
      <c r="F11" s="178"/>
      <c r="G11" s="178"/>
      <c r="H11" s="102"/>
      <c r="I11" s="178"/>
      <c r="J11" s="178"/>
      <c r="K11" s="178"/>
      <c r="L11" s="178"/>
      <c r="M11" s="178"/>
      <c r="N11" s="178"/>
      <c r="O11" s="178">
        <v>1139</v>
      </c>
      <c r="P11" s="8"/>
    </row>
    <row r="12" spans="2:19">
      <c r="B12" s="55" t="s">
        <v>123</v>
      </c>
      <c r="C12" s="103">
        <v>0.45144356955380571</v>
      </c>
      <c r="D12" s="103">
        <v>-0.11212121212121207</v>
      </c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4">
        <v>9.4140249759846251E-2</v>
      </c>
    </row>
    <row r="13" spans="2:19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05"/>
    </row>
    <row r="14" spans="2:19" ht="24" customHeight="1">
      <c r="B14" s="220" t="s">
        <v>5</v>
      </c>
      <c r="C14" s="236" t="str">
        <f>'R_MC NEW 2025vs2024'!C14:D14</f>
        <v>FEBRUARY</v>
      </c>
      <c r="D14" s="236"/>
      <c r="E14" s="237" t="s">
        <v>30</v>
      </c>
      <c r="F14" s="238" t="str">
        <f>'R_PTW 2025vs2024'!F9:G9</f>
        <v>JANUARY-FEBRUARY</v>
      </c>
      <c r="G14" s="238"/>
      <c r="H14" s="237" t="s">
        <v>30</v>
      </c>
      <c r="I14" s="8"/>
      <c r="J14" s="8"/>
      <c r="K14" s="8"/>
      <c r="L14" s="8"/>
      <c r="M14" s="8"/>
      <c r="N14" s="8"/>
      <c r="O14" s="105"/>
    </row>
    <row r="15" spans="2:19" ht="21" customHeight="1">
      <c r="B15" s="220"/>
      <c r="C15" s="60">
        <f>'R_MC NEW 2025vs2024'!C15</f>
        <v>2025</v>
      </c>
      <c r="D15" s="60">
        <f>'R_MC NEW 2025vs2024'!D15</f>
        <v>2024</v>
      </c>
      <c r="E15" s="237"/>
      <c r="F15" s="60">
        <f>'R_MC NEW 2025vs2024'!F15</f>
        <v>2025</v>
      </c>
      <c r="G15" s="60">
        <f>'R_MC NEW 2025vs2024'!G15</f>
        <v>2024</v>
      </c>
      <c r="H15" s="237"/>
      <c r="I15" s="8"/>
      <c r="J15" s="8"/>
      <c r="K15" s="8"/>
      <c r="L15" s="8"/>
      <c r="M15" s="8"/>
      <c r="N15" s="8"/>
      <c r="O15" s="105"/>
    </row>
    <row r="16" spans="2:19" ht="19.5" customHeight="1">
      <c r="B16" s="106" t="s">
        <v>35</v>
      </c>
      <c r="C16" s="62">
        <v>586</v>
      </c>
      <c r="D16" s="62">
        <v>660</v>
      </c>
      <c r="E16" s="63">
        <v>-0.11212121212121207</v>
      </c>
      <c r="F16" s="62">
        <v>1139</v>
      </c>
      <c r="G16" s="61">
        <v>1041</v>
      </c>
      <c r="H16" s="63">
        <v>9.4140249759846251E-2</v>
      </c>
      <c r="I16" s="8"/>
      <c r="J16" s="8"/>
      <c r="K16" s="8"/>
      <c r="L16" s="8"/>
      <c r="M16" s="8"/>
      <c r="N16" s="8"/>
      <c r="O16" s="105"/>
    </row>
    <row r="42" spans="2:15">
      <c r="B42" s="235" t="s">
        <v>66</v>
      </c>
      <c r="C42" s="235"/>
      <c r="D42" s="235"/>
      <c r="E42" s="235"/>
      <c r="F42" s="235"/>
      <c r="G42" s="235"/>
      <c r="H42" s="235"/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107">
        <v>316</v>
      </c>
      <c r="D49" s="108">
        <v>531</v>
      </c>
      <c r="E49" s="108">
        <v>826</v>
      </c>
      <c r="F49" s="108">
        <v>728</v>
      </c>
      <c r="G49" s="108">
        <v>677</v>
      </c>
      <c r="H49" s="108">
        <v>632</v>
      </c>
      <c r="I49" s="108">
        <v>583</v>
      </c>
      <c r="J49" s="108">
        <v>390</v>
      </c>
      <c r="K49" s="108">
        <v>402</v>
      </c>
      <c r="L49" s="109">
        <v>205</v>
      </c>
      <c r="M49" s="110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111" t="e">
        <v>#DIV/0!</v>
      </c>
    </row>
    <row r="51" spans="2:16" hidden="1">
      <c r="B51" t="s">
        <v>32</v>
      </c>
      <c r="C51">
        <v>171</v>
      </c>
      <c r="D51">
        <v>277</v>
      </c>
      <c r="E51">
        <v>688</v>
      </c>
      <c r="F51">
        <v>849</v>
      </c>
      <c r="O51">
        <v>1985</v>
      </c>
    </row>
    <row r="52" spans="2:16" ht="12.75" hidden="1" customHeight="1">
      <c r="C52">
        <v>0.70954356846473032</v>
      </c>
      <c r="D52">
        <v>0.9264214046822743</v>
      </c>
      <c r="E52">
        <v>0.71443406022845279</v>
      </c>
      <c r="F52">
        <v>0.57326130992572588</v>
      </c>
      <c r="G52">
        <v>0</v>
      </c>
      <c r="H52">
        <v>0</v>
      </c>
      <c r="I52" t="e">
        <v>#DIV/0!</v>
      </c>
      <c r="J52" t="e">
        <v>#DIV/0!</v>
      </c>
      <c r="K52" t="e">
        <v>#DIV/0!</v>
      </c>
      <c r="L52" t="e">
        <v>#DIV/0!</v>
      </c>
      <c r="M52" t="e">
        <v>#DIV/0!</v>
      </c>
      <c r="N52" t="e">
        <v>#DIV/0!</v>
      </c>
      <c r="O52">
        <v>0.35541629364368843</v>
      </c>
    </row>
    <row r="53" spans="2:16" ht="12.75" hidden="1" customHeight="1"/>
  </sheetData>
  <mergeCells count="7">
    <mergeCell ref="B42:H42"/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1"/>
      <c r="C1" s="241"/>
      <c r="D1" s="241"/>
      <c r="E1" s="241"/>
      <c r="F1" s="241"/>
      <c r="G1" s="241"/>
      <c r="H1" s="241"/>
      <c r="I1" s="112"/>
      <c r="J1" s="112"/>
      <c r="K1" s="112"/>
      <c r="L1" s="112"/>
    </row>
    <row r="2" spans="2:12" ht="14.25">
      <c r="B2" s="225" t="s">
        <v>127</v>
      </c>
      <c r="C2" s="225"/>
      <c r="D2" s="225"/>
      <c r="E2" s="225"/>
      <c r="F2" s="225"/>
      <c r="G2" s="225"/>
      <c r="H2" s="225"/>
      <c r="I2" s="242"/>
      <c r="J2" s="242"/>
      <c r="K2" s="242"/>
      <c r="L2" s="242"/>
    </row>
    <row r="3" spans="2:12" ht="24" customHeight="1">
      <c r="B3" s="226" t="s">
        <v>49</v>
      </c>
      <c r="C3" s="227" t="s">
        <v>50</v>
      </c>
      <c r="D3" s="227" t="str">
        <f>'R_MC 2025 rankings'!D3:H3</f>
        <v>January-February</v>
      </c>
      <c r="E3" s="227"/>
      <c r="F3" s="227"/>
      <c r="G3" s="227"/>
      <c r="H3" s="227"/>
      <c r="I3" s="113"/>
      <c r="J3" s="114"/>
      <c r="K3" s="114"/>
      <c r="L3" s="114"/>
    </row>
    <row r="4" spans="2:12">
      <c r="B4" s="226"/>
      <c r="C4" s="227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26</v>
      </c>
      <c r="D5" s="161">
        <v>238</v>
      </c>
      <c r="E5" s="72">
        <v>0.20895522388059701</v>
      </c>
      <c r="F5" s="161">
        <v>237</v>
      </c>
      <c r="G5" s="72">
        <v>0.2276657060518732</v>
      </c>
      <c r="H5" s="115">
        <v>4.2194092827003704E-3</v>
      </c>
      <c r="J5" s="6"/>
      <c r="K5" s="6"/>
      <c r="L5" s="6"/>
    </row>
    <row r="6" spans="2:12">
      <c r="B6" s="162">
        <v>2</v>
      </c>
      <c r="C6" s="163" t="s">
        <v>41</v>
      </c>
      <c r="D6" s="164">
        <v>197</v>
      </c>
      <c r="E6" s="74">
        <v>0.17295873573309922</v>
      </c>
      <c r="F6" s="164">
        <v>137</v>
      </c>
      <c r="G6" s="74">
        <v>0.13160422670509125</v>
      </c>
      <c r="H6" s="116">
        <v>0.43795620437956195</v>
      </c>
      <c r="J6" s="6"/>
      <c r="K6" s="6"/>
      <c r="L6" s="6"/>
    </row>
    <row r="7" spans="2:12">
      <c r="B7" s="159">
        <v>3</v>
      </c>
      <c r="C7" s="160" t="s">
        <v>109</v>
      </c>
      <c r="D7" s="161">
        <v>96</v>
      </c>
      <c r="E7" s="72">
        <v>8.4284460052677784E-2</v>
      </c>
      <c r="F7" s="161">
        <v>3</v>
      </c>
      <c r="G7" s="72">
        <v>2.881844380403458E-3</v>
      </c>
      <c r="H7" s="115">
        <v>31</v>
      </c>
      <c r="J7" s="6"/>
      <c r="K7" s="6"/>
      <c r="L7" s="6"/>
    </row>
    <row r="8" spans="2:12">
      <c r="B8" s="162">
        <v>4</v>
      </c>
      <c r="C8" s="163" t="s">
        <v>74</v>
      </c>
      <c r="D8" s="164">
        <v>80</v>
      </c>
      <c r="E8" s="74">
        <v>7.0237050043898158E-2</v>
      </c>
      <c r="F8" s="164">
        <v>109</v>
      </c>
      <c r="G8" s="74">
        <v>0.10470701248799232</v>
      </c>
      <c r="H8" s="116">
        <v>-0.26605504587155959</v>
      </c>
      <c r="J8" s="6"/>
      <c r="K8" s="6"/>
      <c r="L8" s="6"/>
    </row>
    <row r="9" spans="2:12">
      <c r="B9" s="159">
        <v>5</v>
      </c>
      <c r="C9" s="160" t="s">
        <v>64</v>
      </c>
      <c r="D9" s="161">
        <v>73</v>
      </c>
      <c r="E9" s="72">
        <v>6.4091308165057065E-2</v>
      </c>
      <c r="F9" s="161">
        <v>80</v>
      </c>
      <c r="G9" s="72">
        <v>7.6849183477425559E-2</v>
      </c>
      <c r="H9" s="115">
        <v>-8.7500000000000022E-2</v>
      </c>
      <c r="J9" s="6"/>
      <c r="K9" s="6"/>
      <c r="L9" s="6"/>
    </row>
    <row r="10" spans="2:12">
      <c r="B10" s="162">
        <v>6</v>
      </c>
      <c r="C10" s="163" t="s">
        <v>86</v>
      </c>
      <c r="D10" s="164">
        <v>56</v>
      </c>
      <c r="E10" s="74">
        <v>4.9165935030728712E-2</v>
      </c>
      <c r="F10" s="164">
        <v>27</v>
      </c>
      <c r="G10" s="74">
        <v>2.5936599423631124E-2</v>
      </c>
      <c r="H10" s="116">
        <v>1.074074074074074</v>
      </c>
      <c r="J10" s="6"/>
      <c r="K10" s="6"/>
      <c r="L10" s="6"/>
    </row>
    <row r="11" spans="2:12">
      <c r="B11" s="159">
        <v>7</v>
      </c>
      <c r="C11" s="160" t="s">
        <v>111</v>
      </c>
      <c r="D11" s="161">
        <v>44</v>
      </c>
      <c r="E11" s="72">
        <v>3.8630377524143986E-2</v>
      </c>
      <c r="F11" s="161">
        <v>27</v>
      </c>
      <c r="G11" s="72">
        <v>2.5936599423631124E-2</v>
      </c>
      <c r="H11" s="115">
        <v>0.62962962962962954</v>
      </c>
      <c r="J11" s="6"/>
      <c r="K11" s="6"/>
      <c r="L11" s="6"/>
    </row>
    <row r="12" spans="2:12">
      <c r="B12" s="162">
        <v>8</v>
      </c>
      <c r="C12" s="163" t="s">
        <v>72</v>
      </c>
      <c r="D12" s="164">
        <v>33</v>
      </c>
      <c r="E12" s="74">
        <v>2.8972783143107989E-2</v>
      </c>
      <c r="F12" s="164">
        <v>77</v>
      </c>
      <c r="G12" s="74">
        <v>7.3967339097022092E-2</v>
      </c>
      <c r="H12" s="116">
        <v>-0.5714285714285714</v>
      </c>
      <c r="J12" s="6"/>
      <c r="K12" s="6"/>
      <c r="L12" s="6"/>
    </row>
    <row r="13" spans="2:12">
      <c r="B13" s="159">
        <v>9</v>
      </c>
      <c r="C13" s="160" t="s">
        <v>141</v>
      </c>
      <c r="D13" s="161">
        <v>29</v>
      </c>
      <c r="E13" s="72">
        <v>2.5460930640913083E-2</v>
      </c>
      <c r="F13" s="161">
        <v>17</v>
      </c>
      <c r="G13" s="72">
        <v>1.633045148895293E-2</v>
      </c>
      <c r="H13" s="115">
        <v>0.70588235294117641</v>
      </c>
      <c r="J13" s="6"/>
      <c r="K13" s="6"/>
      <c r="L13" s="6"/>
    </row>
    <row r="14" spans="2:12">
      <c r="B14" s="162">
        <v>10</v>
      </c>
      <c r="C14" s="163" t="s">
        <v>108</v>
      </c>
      <c r="D14" s="164">
        <v>18</v>
      </c>
      <c r="E14" s="74">
        <v>1.5803336259877086E-2</v>
      </c>
      <c r="F14" s="164">
        <v>14</v>
      </c>
      <c r="G14" s="74">
        <v>1.3448607108549471E-2</v>
      </c>
      <c r="H14" s="116">
        <v>0.28571428571428581</v>
      </c>
      <c r="J14" s="6"/>
      <c r="K14" s="6"/>
      <c r="L14" s="6"/>
    </row>
    <row r="15" spans="2:12">
      <c r="B15" s="232" t="s">
        <v>83</v>
      </c>
      <c r="C15" s="232"/>
      <c r="D15" s="89">
        <v>864</v>
      </c>
      <c r="E15" s="90">
        <v>0.75856014047410003</v>
      </c>
      <c r="F15" s="89">
        <v>728</v>
      </c>
      <c r="G15" s="90">
        <v>0.69932756964457254</v>
      </c>
      <c r="H15" s="91">
        <v>0.18681318681318682</v>
      </c>
    </row>
    <row r="16" spans="2:12">
      <c r="B16" s="232" t="s">
        <v>82</v>
      </c>
      <c r="C16" s="232"/>
      <c r="D16" s="89">
        <v>275</v>
      </c>
      <c r="E16" s="90">
        <v>0.24143985952589991</v>
      </c>
      <c r="F16" s="89">
        <v>313</v>
      </c>
      <c r="G16" s="90">
        <v>0.30067243035542746</v>
      </c>
      <c r="H16" s="91">
        <v>-0.12140575079872207</v>
      </c>
      <c r="I16" s="117"/>
    </row>
    <row r="17" spans="2:8">
      <c r="B17" s="233" t="s">
        <v>4</v>
      </c>
      <c r="C17" s="233"/>
      <c r="D17" s="165">
        <v>1139</v>
      </c>
      <c r="E17" s="92">
        <v>1.0000000000000004</v>
      </c>
      <c r="F17" s="165">
        <v>1041</v>
      </c>
      <c r="G17" s="92">
        <v>1.0000000000000011</v>
      </c>
      <c r="H17" s="166">
        <v>9.4140249759846251E-2</v>
      </c>
    </row>
    <row r="18" spans="2:8" ht="12.75" customHeight="1">
      <c r="B18" s="239" t="s">
        <v>66</v>
      </c>
      <c r="C18" s="239"/>
      <c r="D18" s="239"/>
      <c r="E18" s="239"/>
      <c r="F18" s="239"/>
      <c r="G18" s="239"/>
      <c r="H18" s="239"/>
    </row>
    <row r="19" spans="2:8">
      <c r="B19" s="240" t="s">
        <v>39</v>
      </c>
      <c r="C19" s="240"/>
      <c r="D19" s="240"/>
      <c r="E19" s="240"/>
      <c r="F19" s="240"/>
      <c r="G19" s="240"/>
      <c r="H19" s="240"/>
    </row>
    <row r="20" spans="2:8">
      <c r="B20" s="240"/>
      <c r="C20" s="240"/>
      <c r="D20" s="240"/>
      <c r="E20" s="240"/>
      <c r="F20" s="240"/>
      <c r="G20" s="240"/>
      <c r="H20" s="240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Normal="10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126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</row>
    <row r="3" spans="2:35" ht="15.75" customHeight="1">
      <c r="B3" s="106" t="s">
        <v>3</v>
      </c>
      <c r="C3" s="177">
        <v>5209</v>
      </c>
      <c r="D3" s="177">
        <v>6125</v>
      </c>
      <c r="E3" s="177"/>
      <c r="F3" s="177"/>
      <c r="G3" s="177"/>
      <c r="H3" s="53"/>
      <c r="I3" s="177"/>
      <c r="J3" s="177"/>
      <c r="K3" s="177"/>
      <c r="L3" s="177"/>
      <c r="M3" s="177"/>
      <c r="N3" s="177"/>
      <c r="O3" s="177">
        <v>11334</v>
      </c>
      <c r="P3" s="8">
        <v>0.88942949070077693</v>
      </c>
    </row>
    <row r="4" spans="2:35" ht="15.75" customHeight="1">
      <c r="B4" s="106" t="s">
        <v>2</v>
      </c>
      <c r="C4" s="177">
        <v>687</v>
      </c>
      <c r="D4" s="177">
        <v>722</v>
      </c>
      <c r="E4" s="177"/>
      <c r="F4" s="177"/>
      <c r="G4" s="177"/>
      <c r="H4" s="53"/>
      <c r="I4" s="177"/>
      <c r="J4" s="177"/>
      <c r="K4" s="177"/>
      <c r="L4" s="177"/>
      <c r="M4" s="177"/>
      <c r="N4" s="177"/>
      <c r="O4" s="177">
        <v>1409</v>
      </c>
      <c r="P4" s="8">
        <v>0.1105705092992231</v>
      </c>
    </row>
    <row r="5" spans="2:35">
      <c r="B5" s="120" t="s">
        <v>93</v>
      </c>
      <c r="C5" s="178">
        <v>5896</v>
      </c>
      <c r="D5" s="178">
        <v>6847</v>
      </c>
      <c r="E5" s="178"/>
      <c r="F5" s="178"/>
      <c r="G5" s="178"/>
      <c r="H5" s="102"/>
      <c r="I5" s="178"/>
      <c r="J5" s="178"/>
      <c r="K5" s="178"/>
      <c r="L5" s="178"/>
      <c r="M5" s="178"/>
      <c r="N5" s="178"/>
      <c r="O5" s="178">
        <v>12743</v>
      </c>
      <c r="P5" s="8">
        <v>1</v>
      </c>
    </row>
    <row r="6" spans="2:35" ht="15.75" customHeight="1">
      <c r="B6" s="121" t="s">
        <v>94</v>
      </c>
      <c r="C6" s="122">
        <v>0.27096356973485669</v>
      </c>
      <c r="D6" s="122">
        <v>0.16129579375848024</v>
      </c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95</v>
      </c>
      <c r="C7" s="124">
        <v>0.22552483891082931</v>
      </c>
      <c r="D7" s="124">
        <v>-3.8747718657868857E-2</v>
      </c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>
        <v>6.7789508965979461E-2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0" t="s">
        <v>5</v>
      </c>
      <c r="C9" s="236" t="str">
        <f>'R_MP NEW 2025vs2024'!C14:D14</f>
        <v>FEBRUARY</v>
      </c>
      <c r="D9" s="236"/>
      <c r="E9" s="237" t="s">
        <v>30</v>
      </c>
      <c r="F9" s="238" t="str">
        <f>'R_PTW 2025vs2024'!F9:G9</f>
        <v>JANUARY-FEBRUARY</v>
      </c>
      <c r="G9" s="238"/>
      <c r="H9" s="237" t="s">
        <v>30</v>
      </c>
      <c r="O9" s="3"/>
    </row>
    <row r="10" spans="2:35" ht="26.25" customHeight="1">
      <c r="B10" s="220"/>
      <c r="C10" s="60">
        <f>'R_MP NEW 2025vs2024'!C15</f>
        <v>2025</v>
      </c>
      <c r="D10" s="60">
        <f>'R_MP NEW 2025vs2024'!D15</f>
        <v>2024</v>
      </c>
      <c r="E10" s="237"/>
      <c r="F10" s="60">
        <f>'R_MP NEW 2025vs2024'!F15</f>
        <v>2025</v>
      </c>
      <c r="G10" s="60">
        <f>'R_MP NEW 2025vs2024'!G15</f>
        <v>2024</v>
      </c>
      <c r="H10" s="237"/>
      <c r="I10" s="4"/>
      <c r="O10" s="3"/>
    </row>
    <row r="11" spans="2:35" ht="18" customHeight="1">
      <c r="B11" s="106" t="s">
        <v>22</v>
      </c>
      <c r="C11" s="125">
        <v>6125</v>
      </c>
      <c r="D11" s="125">
        <v>6170</v>
      </c>
      <c r="E11" s="126">
        <v>-7.2933549432738776E-3</v>
      </c>
      <c r="F11" s="125">
        <v>11334</v>
      </c>
      <c r="G11" s="106">
        <v>10294</v>
      </c>
      <c r="H11" s="126">
        <v>0.10102972605401206</v>
      </c>
      <c r="I11" s="4"/>
      <c r="O11" s="3"/>
      <c r="AI11" s="8"/>
    </row>
    <row r="12" spans="2:35" ht="18" customHeight="1">
      <c r="B12" s="106" t="s">
        <v>23</v>
      </c>
      <c r="C12" s="125">
        <v>722</v>
      </c>
      <c r="D12" s="125">
        <v>953</v>
      </c>
      <c r="E12" s="126">
        <v>-0.24239244491080802</v>
      </c>
      <c r="F12" s="125">
        <v>1409</v>
      </c>
      <c r="G12" s="106">
        <v>1640</v>
      </c>
      <c r="H12" s="126">
        <v>-0.14085365853658538</v>
      </c>
      <c r="O12" s="3"/>
      <c r="R12" s="9"/>
      <c r="AI12" s="8"/>
    </row>
    <row r="13" spans="2:35" ht="18" customHeight="1">
      <c r="B13" s="127" t="s">
        <v>4</v>
      </c>
      <c r="C13" s="127">
        <v>6847</v>
      </c>
      <c r="D13" s="127">
        <v>7123</v>
      </c>
      <c r="E13" s="128">
        <v>-3.8747718657868857E-2</v>
      </c>
      <c r="F13" s="127">
        <v>12743</v>
      </c>
      <c r="G13" s="127">
        <v>11934</v>
      </c>
      <c r="H13" s="128">
        <v>6.7789508965979461E-2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85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3346</v>
      </c>
      <c r="D44" s="177">
        <v>3853</v>
      </c>
      <c r="E44" s="177">
        <v>6614</v>
      </c>
      <c r="F44" s="177">
        <v>7235</v>
      </c>
      <c r="G44" s="177">
        <v>7965</v>
      </c>
      <c r="H44" s="177">
        <v>7563</v>
      </c>
      <c r="I44" s="177">
        <v>7013</v>
      </c>
      <c r="J44" s="177">
        <v>6263</v>
      </c>
      <c r="K44" s="177">
        <v>5258</v>
      </c>
      <c r="L44" s="177">
        <v>4682</v>
      </c>
      <c r="M44" s="177">
        <v>3688</v>
      </c>
      <c r="N44" s="177">
        <v>2933</v>
      </c>
      <c r="O44" s="177">
        <f>SUM(C44:N44)</f>
        <v>66413</v>
      </c>
    </row>
    <row r="45" spans="2:15">
      <c r="B45" s="106" t="s">
        <v>2</v>
      </c>
      <c r="C45" s="177">
        <v>680</v>
      </c>
      <c r="D45" s="177">
        <v>775</v>
      </c>
      <c r="E45" s="177">
        <v>1151</v>
      </c>
      <c r="F45" s="177">
        <v>1215</v>
      </c>
      <c r="G45" s="177">
        <v>1463</v>
      </c>
      <c r="H45" s="177">
        <v>1414</v>
      </c>
      <c r="I45" s="177">
        <v>1371</v>
      </c>
      <c r="J45" s="177">
        <v>1449</v>
      </c>
      <c r="K45" s="177">
        <v>1172</v>
      </c>
      <c r="L45" s="177">
        <v>919</v>
      </c>
      <c r="M45" s="177">
        <v>648</v>
      </c>
      <c r="N45" s="177">
        <v>460</v>
      </c>
      <c r="O45" s="177">
        <f>SUM(C45:N45)</f>
        <v>12717</v>
      </c>
    </row>
    <row r="46" spans="2:15">
      <c r="B46" s="120" t="s">
        <v>84</v>
      </c>
      <c r="C46" s="178">
        <f>SUM(C44:C45)</f>
        <v>4026</v>
      </c>
      <c r="D46" s="178">
        <f>SUM(D44:D45)</f>
        <v>4628</v>
      </c>
      <c r="E46" s="178">
        <f>SUM(E44:E45)</f>
        <v>7765</v>
      </c>
      <c r="F46" s="178">
        <v>8450</v>
      </c>
      <c r="G46" s="178">
        <v>9428</v>
      </c>
      <c r="H46" s="178">
        <f>SUM(H44:H45)</f>
        <v>8977</v>
      </c>
      <c r="I46" s="178">
        <v>8384</v>
      </c>
      <c r="J46" s="178">
        <v>7712</v>
      </c>
      <c r="K46" s="178">
        <v>6430</v>
      </c>
      <c r="L46" s="178">
        <v>5601</v>
      </c>
      <c r="M46" s="178">
        <v>4336</v>
      </c>
      <c r="N46" s="178">
        <v>3393</v>
      </c>
      <c r="O46" s="178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>
      <selection activeCell="K7" sqref="K7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18" t="s">
        <v>131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 ht="21" customHeight="1">
      <c r="B3" s="247" t="s">
        <v>3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97</v>
      </c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48"/>
      <c r="S5" s="9"/>
    </row>
    <row r="6" spans="2:19" ht="13.5" customHeight="1">
      <c r="B6" s="131" t="s">
        <v>98</v>
      </c>
      <c r="C6" s="173">
        <v>1395</v>
      </c>
      <c r="D6" s="173">
        <v>2531</v>
      </c>
      <c r="E6" s="173">
        <v>4265</v>
      </c>
      <c r="F6" s="173">
        <v>5272</v>
      </c>
      <c r="G6" s="173">
        <v>4488</v>
      </c>
      <c r="H6" s="173">
        <v>4236</v>
      </c>
      <c r="I6" s="173">
        <v>4380</v>
      </c>
      <c r="J6" s="173">
        <v>3618</v>
      </c>
      <c r="K6" s="173">
        <v>2632</v>
      </c>
      <c r="L6" s="173">
        <v>2097</v>
      </c>
      <c r="M6" s="173">
        <v>1482</v>
      </c>
      <c r="N6" s="173">
        <v>3413</v>
      </c>
      <c r="O6" s="173">
        <v>39809</v>
      </c>
      <c r="P6" s="48"/>
      <c r="S6" s="9"/>
    </row>
    <row r="7" spans="2:19" ht="13.5" customHeight="1">
      <c r="B7" s="131" t="s">
        <v>99</v>
      </c>
      <c r="C7" s="173">
        <v>4124</v>
      </c>
      <c r="D7" s="173">
        <v>6170</v>
      </c>
      <c r="E7" s="173">
        <v>8466</v>
      </c>
      <c r="F7" s="173">
        <v>10467</v>
      </c>
      <c r="G7" s="173">
        <v>9631</v>
      </c>
      <c r="H7" s="173">
        <v>8803</v>
      </c>
      <c r="I7" s="173">
        <v>9296</v>
      </c>
      <c r="J7" s="173">
        <v>7451</v>
      </c>
      <c r="K7" s="173">
        <v>6473</v>
      </c>
      <c r="L7" s="173">
        <v>5982</v>
      </c>
      <c r="M7" s="173">
        <v>4219</v>
      </c>
      <c r="N7" s="173">
        <v>4098</v>
      </c>
      <c r="O7" s="173">
        <v>85180</v>
      </c>
      <c r="P7" s="48"/>
      <c r="S7" s="9"/>
    </row>
    <row r="8" spans="2:19" ht="13.5" customHeight="1">
      <c r="B8" s="132" t="s">
        <v>100</v>
      </c>
      <c r="C8" s="174">
        <v>5519</v>
      </c>
      <c r="D8" s="174">
        <v>8701</v>
      </c>
      <c r="E8" s="174">
        <v>12731</v>
      </c>
      <c r="F8" s="174">
        <v>15739</v>
      </c>
      <c r="G8" s="174">
        <v>14119</v>
      </c>
      <c r="H8" s="174">
        <v>13039</v>
      </c>
      <c r="I8" s="174">
        <v>13676</v>
      </c>
      <c r="J8" s="174">
        <v>11069</v>
      </c>
      <c r="K8" s="174">
        <v>9105</v>
      </c>
      <c r="L8" s="174">
        <v>8079</v>
      </c>
      <c r="M8" s="174">
        <v>5701</v>
      </c>
      <c r="N8" s="174">
        <v>7511</v>
      </c>
      <c r="O8" s="174">
        <v>124989</v>
      </c>
      <c r="P8" s="48"/>
      <c r="S8" s="9"/>
    </row>
    <row r="9" spans="2:19" ht="13.5" customHeight="1">
      <c r="B9" s="130" t="s">
        <v>132</v>
      </c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48"/>
      <c r="S9" s="9"/>
    </row>
    <row r="10" spans="2:19">
      <c r="B10" s="133" t="s">
        <v>133</v>
      </c>
      <c r="C10" s="175">
        <v>1250</v>
      </c>
      <c r="D10" s="175">
        <v>2206</v>
      </c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>
        <v>3456</v>
      </c>
      <c r="P10" s="48"/>
      <c r="S10" s="9"/>
    </row>
    <row r="11" spans="2:19" s="9" customFormat="1">
      <c r="B11" s="131" t="s">
        <v>134</v>
      </c>
      <c r="C11" s="173">
        <v>5209</v>
      </c>
      <c r="D11" s="173">
        <v>6125</v>
      </c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>
        <v>11334</v>
      </c>
      <c r="P11" s="51"/>
    </row>
    <row r="12" spans="2:19">
      <c r="B12" s="132" t="s">
        <v>135</v>
      </c>
      <c r="C12" s="174">
        <v>6459</v>
      </c>
      <c r="D12" s="174">
        <v>8331</v>
      </c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14790</v>
      </c>
      <c r="P12" s="8"/>
      <c r="S12" s="9"/>
    </row>
    <row r="13" spans="2:19" ht="13.5" customHeight="1">
      <c r="B13" s="133" t="s">
        <v>17</v>
      </c>
      <c r="C13" s="134">
        <v>0.17032071027360018</v>
      </c>
      <c r="D13" s="134">
        <v>-4.2523847833582318E-2</v>
      </c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>
        <v>4.0084388185654074E-2</v>
      </c>
      <c r="P13" s="48"/>
      <c r="S13" s="9"/>
    </row>
    <row r="14" spans="2:19">
      <c r="B14" s="133" t="s">
        <v>18</v>
      </c>
      <c r="C14" s="134">
        <v>-0.10394265232974909</v>
      </c>
      <c r="D14" s="134">
        <v>-0.12840774397471355</v>
      </c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>
        <v>-0.11971472236372893</v>
      </c>
      <c r="P14" s="48"/>
      <c r="S14" s="9"/>
    </row>
    <row r="15" spans="2:19" s="9" customFormat="1">
      <c r="B15" s="133" t="s">
        <v>19</v>
      </c>
      <c r="C15" s="134">
        <v>0.26309408341416107</v>
      </c>
      <c r="D15" s="134">
        <v>-7.2933549432738776E-3</v>
      </c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>
        <v>0.10102972605401206</v>
      </c>
      <c r="P15" s="51"/>
    </row>
    <row r="16" spans="2:19">
      <c r="B16" s="133" t="s">
        <v>20</v>
      </c>
      <c r="C16" s="134">
        <v>0.19352840997058368</v>
      </c>
      <c r="D16" s="134">
        <v>0.26479414235986076</v>
      </c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>
        <v>0.23367139959432048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7" t="s">
        <v>2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97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48"/>
      <c r="S20" s="9"/>
    </row>
    <row r="21" spans="2:19">
      <c r="B21" s="131" t="s">
        <v>101</v>
      </c>
      <c r="C21" s="176">
        <v>381</v>
      </c>
      <c r="D21" s="176">
        <v>660</v>
      </c>
      <c r="E21" s="176">
        <v>1134</v>
      </c>
      <c r="F21" s="176">
        <v>1545</v>
      </c>
      <c r="G21" s="176">
        <v>1609</v>
      </c>
      <c r="H21" s="176">
        <v>1648</v>
      </c>
      <c r="I21" s="176">
        <v>1808</v>
      </c>
      <c r="J21" s="176">
        <v>1593</v>
      </c>
      <c r="K21" s="176">
        <v>1244</v>
      </c>
      <c r="L21" s="176">
        <v>1010</v>
      </c>
      <c r="M21" s="176">
        <v>569</v>
      </c>
      <c r="N21" s="176">
        <v>541</v>
      </c>
      <c r="O21" s="173">
        <v>13742</v>
      </c>
      <c r="P21" s="48"/>
      <c r="S21" s="9"/>
    </row>
    <row r="22" spans="2:19">
      <c r="B22" s="131" t="s">
        <v>102</v>
      </c>
      <c r="C22" s="173">
        <v>687</v>
      </c>
      <c r="D22" s="173">
        <v>953</v>
      </c>
      <c r="E22" s="173">
        <v>1194</v>
      </c>
      <c r="F22" s="173">
        <v>1584</v>
      </c>
      <c r="G22" s="173">
        <v>1562</v>
      </c>
      <c r="H22" s="173">
        <v>1571</v>
      </c>
      <c r="I22" s="173">
        <v>1637</v>
      </c>
      <c r="J22" s="173">
        <v>1477</v>
      </c>
      <c r="K22" s="173">
        <v>1269</v>
      </c>
      <c r="L22" s="173">
        <v>990</v>
      </c>
      <c r="M22" s="173">
        <v>696</v>
      </c>
      <c r="N22" s="173">
        <v>541</v>
      </c>
      <c r="O22" s="173">
        <v>14161</v>
      </c>
      <c r="P22" s="48"/>
      <c r="S22" s="9"/>
    </row>
    <row r="23" spans="2:19">
      <c r="B23" s="132" t="s">
        <v>103</v>
      </c>
      <c r="C23" s="174">
        <v>1068</v>
      </c>
      <c r="D23" s="174">
        <v>1613</v>
      </c>
      <c r="E23" s="174">
        <v>2328</v>
      </c>
      <c r="F23" s="174">
        <v>3129</v>
      </c>
      <c r="G23" s="174">
        <v>3171</v>
      </c>
      <c r="H23" s="174">
        <v>3219</v>
      </c>
      <c r="I23" s="174">
        <v>3445</v>
      </c>
      <c r="J23" s="174">
        <v>3070</v>
      </c>
      <c r="K23" s="174">
        <v>2513</v>
      </c>
      <c r="L23" s="174">
        <v>2000</v>
      </c>
      <c r="M23" s="174">
        <v>1265</v>
      </c>
      <c r="N23" s="174">
        <v>1082</v>
      </c>
      <c r="O23" s="174">
        <v>27903</v>
      </c>
      <c r="P23" s="48"/>
      <c r="S23" s="9"/>
    </row>
    <row r="24" spans="2:19">
      <c r="B24" s="135" t="s">
        <v>132</v>
      </c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48"/>
      <c r="S24" s="9"/>
    </row>
    <row r="25" spans="2:19">
      <c r="B25" s="133" t="s">
        <v>136</v>
      </c>
      <c r="C25" s="175">
        <v>553</v>
      </c>
      <c r="D25" s="175">
        <v>586</v>
      </c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>
        <v>1139</v>
      </c>
      <c r="P25" s="48"/>
      <c r="S25" s="9"/>
    </row>
    <row r="26" spans="2:19" s="9" customFormat="1">
      <c r="B26" s="131" t="s">
        <v>137</v>
      </c>
      <c r="C26" s="173">
        <v>687</v>
      </c>
      <c r="D26" s="173">
        <v>722</v>
      </c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1409</v>
      </c>
      <c r="P26" s="51"/>
    </row>
    <row r="27" spans="2:19">
      <c r="B27" s="132" t="s">
        <v>138</v>
      </c>
      <c r="C27" s="174">
        <v>1240</v>
      </c>
      <c r="D27" s="174">
        <v>1308</v>
      </c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>
        <v>2548</v>
      </c>
      <c r="P27" s="8"/>
    </row>
    <row r="28" spans="2:19">
      <c r="B28" s="133" t="s">
        <v>17</v>
      </c>
      <c r="C28" s="134">
        <v>0.16104868913857673</v>
      </c>
      <c r="D28" s="134">
        <v>-0.18908865468071911</v>
      </c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>
        <v>-4.9608355091383838E-2</v>
      </c>
      <c r="P28" s="48"/>
      <c r="S28" s="9"/>
    </row>
    <row r="29" spans="2:19">
      <c r="B29" s="133" t="s">
        <v>18</v>
      </c>
      <c r="C29" s="134">
        <v>0.45144356955380571</v>
      </c>
      <c r="D29" s="134">
        <v>-0.11212121212121207</v>
      </c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>
        <v>9.4140249759846251E-2</v>
      </c>
      <c r="P29" s="48"/>
      <c r="S29" s="9"/>
    </row>
    <row r="30" spans="2:19" s="9" customFormat="1">
      <c r="B30" s="133" t="s">
        <v>19</v>
      </c>
      <c r="C30" s="134">
        <v>0</v>
      </c>
      <c r="D30" s="134">
        <v>-0.24239244491080802</v>
      </c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>
        <v>-0.14085365853658538</v>
      </c>
      <c r="P30" s="51"/>
    </row>
    <row r="31" spans="2:19">
      <c r="B31" s="133" t="s">
        <v>21</v>
      </c>
      <c r="C31" s="134">
        <v>0.44596774193548389</v>
      </c>
      <c r="D31" s="134">
        <v>0.44801223241590216</v>
      </c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>
        <v>0.44701726844583989</v>
      </c>
      <c r="P31" s="8"/>
    </row>
    <row r="34" spans="2:8" ht="23.25" customHeight="1">
      <c r="B34" s="244" t="s">
        <v>3</v>
      </c>
      <c r="C34" s="212" t="s">
        <v>150</v>
      </c>
      <c r="D34" s="212"/>
      <c r="E34" s="213" t="s">
        <v>30</v>
      </c>
      <c r="F34" s="214" t="s">
        <v>151</v>
      </c>
      <c r="G34" s="214"/>
      <c r="H34" s="213" t="s">
        <v>30</v>
      </c>
    </row>
    <row r="35" spans="2:8" ht="23.25" customHeight="1">
      <c r="B35" s="245"/>
      <c r="C35" s="27">
        <v>2025</v>
      </c>
      <c r="D35" s="27">
        <v>2024</v>
      </c>
      <c r="E35" s="213"/>
      <c r="F35" s="27">
        <v>2025</v>
      </c>
      <c r="G35" s="27">
        <v>2024</v>
      </c>
      <c r="H35" s="213"/>
    </row>
    <row r="36" spans="2:8">
      <c r="B36" s="136" t="s">
        <v>36</v>
      </c>
      <c r="C36" s="137">
        <v>2206</v>
      </c>
      <c r="D36" s="137">
        <v>2531</v>
      </c>
      <c r="E36" s="138">
        <v>-0.12840774397471355</v>
      </c>
      <c r="F36" s="137">
        <v>3456</v>
      </c>
      <c r="G36" s="137">
        <v>3926</v>
      </c>
      <c r="H36" s="138">
        <v>-0.11971472236372893</v>
      </c>
    </row>
    <row r="37" spans="2:8">
      <c r="B37" s="139" t="s">
        <v>37</v>
      </c>
      <c r="C37" s="140">
        <v>6125</v>
      </c>
      <c r="D37" s="140">
        <v>6170</v>
      </c>
      <c r="E37" s="141">
        <v>-7.2933549432738776E-3</v>
      </c>
      <c r="F37" s="140">
        <v>11334</v>
      </c>
      <c r="G37" s="140">
        <v>10294</v>
      </c>
      <c r="H37" s="141">
        <v>0.10102972605401206</v>
      </c>
    </row>
    <row r="38" spans="2:8">
      <c r="B38" s="127" t="s">
        <v>4</v>
      </c>
      <c r="C38" s="142">
        <v>8331</v>
      </c>
      <c r="D38" s="142">
        <v>8701</v>
      </c>
      <c r="E38" s="128">
        <v>-4.2523847833582318E-2</v>
      </c>
      <c r="F38" s="142">
        <v>14790</v>
      </c>
      <c r="G38" s="142">
        <v>14220</v>
      </c>
      <c r="H38" s="128">
        <v>4.0084388185654074E-2</v>
      </c>
    </row>
    <row r="41" spans="2:8" ht="20.25" customHeight="1">
      <c r="B41" s="220" t="s">
        <v>2</v>
      </c>
      <c r="C41" s="212" t="str">
        <f>C34</f>
        <v>FEBRUARY</v>
      </c>
      <c r="D41" s="212"/>
      <c r="E41" s="213" t="s">
        <v>30</v>
      </c>
      <c r="F41" s="214" t="str">
        <f>F34</f>
        <v>JANUARY-FEBRUARY</v>
      </c>
      <c r="G41" s="214"/>
      <c r="H41" s="213" t="s">
        <v>30</v>
      </c>
    </row>
    <row r="42" spans="2:8" ht="20.25" customHeight="1">
      <c r="B42" s="220"/>
      <c r="C42" s="27">
        <v>2025</v>
      </c>
      <c r="D42" s="27">
        <v>2024</v>
      </c>
      <c r="E42" s="213"/>
      <c r="F42" s="27">
        <v>2025</v>
      </c>
      <c r="G42" s="27">
        <v>2024</v>
      </c>
      <c r="H42" s="213"/>
    </row>
    <row r="43" spans="2:8" ht="16.5" customHeight="1">
      <c r="B43" s="143" t="s">
        <v>36</v>
      </c>
      <c r="C43" s="137">
        <v>586</v>
      </c>
      <c r="D43" s="137">
        <v>660</v>
      </c>
      <c r="E43" s="138">
        <v>-0.11212121212121207</v>
      </c>
      <c r="F43" s="137">
        <v>1139</v>
      </c>
      <c r="G43" s="137">
        <v>1041</v>
      </c>
      <c r="H43" s="138">
        <v>9.4140249759846251E-2</v>
      </c>
    </row>
    <row r="44" spans="2:8" ht="16.5" customHeight="1">
      <c r="B44" s="144" t="s">
        <v>37</v>
      </c>
      <c r="C44" s="140">
        <v>722</v>
      </c>
      <c r="D44" s="140">
        <v>953</v>
      </c>
      <c r="E44" s="141">
        <v>-0.24239244491080802</v>
      </c>
      <c r="F44" s="140">
        <v>1409</v>
      </c>
      <c r="G44" s="140">
        <v>1640</v>
      </c>
      <c r="H44" s="141">
        <v>-0.14085365853658538</v>
      </c>
    </row>
    <row r="45" spans="2:8" ht="16.5" customHeight="1">
      <c r="B45" s="100" t="s">
        <v>4</v>
      </c>
      <c r="C45" s="142">
        <v>1308</v>
      </c>
      <c r="D45" s="142">
        <v>1613</v>
      </c>
      <c r="E45" s="128">
        <v>-0.18908865468071911</v>
      </c>
      <c r="F45" s="142">
        <v>2548</v>
      </c>
      <c r="G45" s="142">
        <v>2681</v>
      </c>
      <c r="H45" s="128">
        <v>-4.9608355091383838E-2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3"/>
      <c r="C52" s="243"/>
      <c r="D52" s="243"/>
      <c r="E52" s="243"/>
      <c r="F52" s="243"/>
      <c r="G52" s="243"/>
      <c r="H52" s="243"/>
      <c r="I52" s="243"/>
      <c r="J52" s="243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2:O2"/>
    <mergeCell ref="C24:O24"/>
    <mergeCell ref="B3:O3"/>
    <mergeCell ref="C5:O5"/>
    <mergeCell ref="B18:O18"/>
    <mergeCell ref="C20:O20"/>
    <mergeCell ref="C9:O9"/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2025vs2024</vt:lpstr>
      <vt:lpstr>R_PTW NEW 2025vs2024</vt:lpstr>
      <vt:lpstr>R_MC NEW 2025vs2024</vt:lpstr>
      <vt:lpstr>R_MC 2025 rankings</vt:lpstr>
      <vt:lpstr>R_MP NEW 2025vs2024</vt:lpstr>
      <vt:lpstr>R_MP_2025 ranking</vt:lpstr>
      <vt:lpstr>R_PTW USED 2025vs2024</vt:lpstr>
      <vt:lpstr>R_MC&amp;MP structure 2025</vt:lpstr>
      <vt:lpstr>'R_MC 2025 rankings'!Obszar_wydruku</vt:lpstr>
      <vt:lpstr>'R_MC NEW 2025vs2024'!Obszar_wydruku</vt:lpstr>
      <vt:lpstr>'R_MC&amp;MP structure 2025'!Obszar_wydruku</vt:lpstr>
      <vt:lpstr>'R_MP NEW 2025vs2024'!Obszar_wydruku</vt:lpstr>
      <vt:lpstr>'R_MP_2025 ranking'!Obszar_wydruku</vt:lpstr>
      <vt:lpstr>'R_PTW 2025vs2024'!Obszar_wydruku</vt:lpstr>
      <vt:lpstr>'R_PTW NEW 2025vs2024'!Obszar_wydruku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2025-03-11T09:24:30Z</dcterms:modified>
</cp:coreProperties>
</file>